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MUA SAM TAI SAN\"/>
    </mc:Choice>
  </mc:AlternateContent>
  <xr:revisionPtr revIDLastSave="0" documentId="13_ncr:1_{388AE120-A9C2-4C04-A485-49F1A6A55103}" xr6:coauthVersionLast="47" xr6:coauthVersionMax="47" xr10:uidLastSave="{00000000-0000-0000-0000-000000000000}"/>
  <bookViews>
    <workbookView xWindow="-110" yWindow="-110" windowWidth="19420" windowHeight="10300" xr2:uid="{00000000-000D-0000-FFFF-FFFF00000000}"/>
  </bookViews>
  <sheets>
    <sheet name="NS" sheetId="5" r:id="rId1"/>
    <sheet name="Mua sắm-123" sheetId="4" state="hidden" r:id="rId2"/>
    <sheet name="Mua sắm- 143" sheetId="3" state="hidden" r:id="rId3"/>
    <sheet name="123tr" sheetId="2" state="hidden" r:id="rId4"/>
    <sheet name="143tr" sheetId="1" state="hidden" r:id="rId5"/>
  </sheets>
  <definedNames>
    <definedName name="_Order2" hidden="1">255</definedName>
    <definedName name="BTRAM">#REF!</definedName>
    <definedName name="_xlnm.Database">#REF!</definedName>
    <definedName name="DSTD_Clear">[0]!DSTD_Clear</definedName>
    <definedName name="_xlnm.Extract">#REF!</definedName>
    <definedName name="HHUHOI">[0]!HHUHOI</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_xlnm.Print_Area">#REF!</definedName>
    <definedName name="_xlnm.Print_Titles" localSheetId="0">NS!$5:$6</definedName>
    <definedName name="_xlnm.Print_Title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 i="4" l="1"/>
  <c r="F13" i="4"/>
  <c r="G13" i="4"/>
  <c r="H13" i="4"/>
  <c r="H8" i="3"/>
  <c r="G8" i="3"/>
  <c r="E17" i="4"/>
  <c r="F17" i="4"/>
  <c r="I17" i="4"/>
  <c r="E16" i="3"/>
  <c r="F16" i="3"/>
  <c r="G16" i="3"/>
  <c r="H16" i="3"/>
  <c r="J16" i="3"/>
  <c r="E19" i="3"/>
  <c r="F19" i="3"/>
  <c r="G15" i="4"/>
  <c r="G16" i="4"/>
  <c r="J15" i="4"/>
  <c r="J16" i="4"/>
  <c r="I11" i="4"/>
  <c r="J11" i="4" s="1"/>
  <c r="J14" i="4"/>
  <c r="G14" i="4"/>
  <c r="J12" i="4"/>
  <c r="G12" i="4"/>
  <c r="G11" i="4"/>
  <c r="J10" i="4"/>
  <c r="G10" i="4"/>
  <c r="J9" i="4"/>
  <c r="G9" i="4"/>
  <c r="H8" i="4"/>
  <c r="E8" i="4"/>
  <c r="E8" i="3"/>
  <c r="J18" i="3"/>
  <c r="J17" i="3"/>
  <c r="J10" i="3"/>
  <c r="J11" i="3"/>
  <c r="J12" i="3"/>
  <c r="J13" i="3"/>
  <c r="J14" i="3"/>
  <c r="J15" i="3"/>
  <c r="J9" i="3"/>
  <c r="G18" i="3"/>
  <c r="G17" i="3"/>
  <c r="G10" i="3"/>
  <c r="G11" i="3"/>
  <c r="G12" i="3"/>
  <c r="G13" i="3"/>
  <c r="G14" i="3"/>
  <c r="G15" i="3"/>
  <c r="G9" i="3"/>
  <c r="G19" i="3" l="1"/>
  <c r="E7" i="5"/>
  <c r="J8" i="4"/>
  <c r="J8" i="3"/>
  <c r="J19" i="3" s="1"/>
  <c r="J13" i="4"/>
  <c r="G8" i="4"/>
  <c r="G17" i="4" s="1"/>
  <c r="J17" i="4" l="1"/>
  <c r="J20" i="3" s="1"/>
  <c r="G6" i="1" l="1"/>
  <c r="G14" i="1"/>
  <c r="G32" i="2"/>
  <c r="G38" i="2" s="1"/>
  <c r="G24" i="2" s="1"/>
  <c r="H25" i="2"/>
  <c r="G21" i="2"/>
  <c r="G23" i="2" s="1"/>
  <c r="G17" i="1" l="1"/>
  <c r="H19" i="3"/>
  <c r="H17" i="4"/>
</calcChain>
</file>

<file path=xl/sharedStrings.xml><?xml version="1.0" encoding="utf-8"?>
<sst xmlns="http://schemas.openxmlformats.org/spreadsheetml/2006/main" count="294" uniqueCount="125">
  <si>
    <t>STT</t>
  </si>
  <si>
    <t>Tên máy móc, thiết bị</t>
  </si>
  <si>
    <t>Đơn vị tính</t>
  </si>
  <si>
    <t>Số lượng</t>
  </si>
  <si>
    <t>Mức giá tối đa theo quy định</t>
  </si>
  <si>
    <t>(đồng/ chiếc hoặc bộ)</t>
  </si>
  <si>
    <t>Giá dự kiến mua sắm</t>
  </si>
  <si>
    <t>(đồng)</t>
  </si>
  <si>
    <t>Chức danh sử dụng</t>
  </si>
  <si>
    <t>Máy tính xách tay</t>
  </si>
  <si>
    <t>Thông số tối thiểu: Chipset core i7 thế hệ 13, Ram 16gb, ổ cứng SSD 01Tb, màn hình 15,6’’ Full HD, office Window 11.</t>
  </si>
  <si>
    <t>Cái</t>
  </si>
  <si>
    <t>Bí thư Đảng ủy xã</t>
  </si>
  <si>
    <t>Thông số tối thiểu: Chipset core i5 thế hệ 13, Ram 16gb, ổ cứng SSD 512gb, màn hình 14’’ Full HD, office Window 11.</t>
  </si>
  <si>
    <t>Chánh Văn phòng Đảng ủy</t>
  </si>
  <si>
    <t>Thông số tối thiểu: Chipset core i5 thế hệ 13, Ram 8gb, ổ cứng SSD 256gb, màn hình 14’’ Full HD, office Window 11.</t>
  </si>
  <si>
    <t>Trưởng ban XDĐ</t>
  </si>
  <si>
    <t>Chuyên viên VPĐU Phan Hà Sơn</t>
  </si>
  <si>
    <t>Máy tính để bàn</t>
  </si>
  <si>
    <t>Thông số tối thiểu: Chipset core i5 thế hệ 14, Ram 16gb, ổ cứng SSD 512gb, màn hình 24,5’’, office Window 11, chuột, bàn phím.</t>
  </si>
  <si>
    <t>Bộ</t>
  </si>
  <si>
    <t>Chuyên viên Ban XDĐ Đặng Thị Hiền</t>
  </si>
  <si>
    <t>Chuyên viên Văn thư Nghiêm Thục Chinh</t>
  </si>
  <si>
    <t>Chuyên viên UBKT ………..</t>
  </si>
  <si>
    <t>Chuyên viên UBKT…………..</t>
  </si>
  <si>
    <t xml:space="preserve">Máy in đa chức năng </t>
  </si>
  <si>
    <r>
      <t>Thông số tối thiểu: pho to</t>
    </r>
    <r>
      <rPr>
        <sz val="13.5"/>
        <color rgb="FF000000"/>
        <rFont val="Arial"/>
        <family val="2"/>
      </rPr>
      <t xml:space="preserve"> </t>
    </r>
    <r>
      <rPr>
        <sz val="10"/>
        <color rgb="FF000000"/>
        <rFont val="Times New Roman"/>
        <family val="1"/>
      </rPr>
      <t>Copy 2 mặt - In 2 mặt - Scan màu - WiFi, Khổ giấy A4.</t>
    </r>
  </si>
  <si>
    <t>Phòng Chánh Văn phòng</t>
  </si>
  <si>
    <t>Máy in đa chức năng</t>
  </si>
  <si>
    <r>
      <t>pho to</t>
    </r>
    <r>
      <rPr>
        <sz val="13.5"/>
        <color rgb="FF000000"/>
        <rFont val="Arial"/>
        <family val="2"/>
      </rPr>
      <t xml:space="preserve"> </t>
    </r>
    <r>
      <rPr>
        <sz val="10"/>
        <color rgb="FF000000"/>
        <rFont val="Times New Roman"/>
        <family val="1"/>
      </rPr>
      <t>Copy 2 mặt - In 2 mặt - Scan màu - WiFi, Khổ giấy A4.</t>
    </r>
  </si>
  <si>
    <t>Phòng Kế toán</t>
  </si>
  <si>
    <t xml:space="preserve">Máy in </t>
  </si>
  <si>
    <t>Thông số tối thiểu: in đen trắng, Khổ giấy A4, tốc độ in 1 mặt  40 trang/phút, in 2 mặt tự động, kết nối USB, Wifi</t>
  </si>
  <si>
    <t>Phòng ……UBKT</t>
  </si>
  <si>
    <t>Tổng cộng:</t>
  </si>
  <si>
    <t>DANH MỤC</t>
  </si>
  <si>
    <t>Máy móc, thiết bị chuyên dùng</t>
  </si>
  <si>
    <t>Mục đích sử dụng</t>
  </si>
  <si>
    <t>Thông số tối thiểu: in đen trắng, Khổ giấy A4, tốc độ in 1 mặt  12 trang/phút, in 1 mặt, kết nối USB.</t>
  </si>
  <si>
    <t>Máy in mật cho Văn phòng ĐU để…</t>
  </si>
  <si>
    <t>Máy in mật cho Ban XDĐ để…</t>
  </si>
  <si>
    <t>Máy tính mật cho Ban XDĐ</t>
  </si>
  <si>
    <t>Máy tính mật cho UBKT để….</t>
  </si>
  <si>
    <t>Máy scand 2 mặt A4</t>
  </si>
  <si>
    <t>Máy scan mật cho UBKT</t>
  </si>
  <si>
    <t>I</t>
  </si>
  <si>
    <t>Máy móc thiết bị trang bị cho chức danh</t>
  </si>
  <si>
    <t>II</t>
  </si>
  <si>
    <t>Máy móc thiết bị chuyên dùng</t>
  </si>
  <si>
    <r>
      <t xml:space="preserve">Máy in 
</t>
    </r>
    <r>
      <rPr>
        <sz val="12"/>
        <color rgb="FF000000"/>
        <rFont val="Times New Roman"/>
        <family val="1"/>
      </rPr>
      <t>Thông số tối thiểu: in đen trắng, Khổ giấy A4, tốc độ in 1 mặt  12 trang/phút, in 1 mặt, kết nối USB.</t>
    </r>
  </si>
  <si>
    <t>Trang bị cho Văn phòng Đảng ủy dùng để in các văn bản mật</t>
  </si>
  <si>
    <t>Trang bị cho Ban Xây dựng Đảng  dùng để in các văn bản mật</t>
  </si>
  <si>
    <r>
      <t xml:space="preserve">Máy tính xách tay
</t>
    </r>
    <r>
      <rPr>
        <sz val="12"/>
        <color rgb="FF000000"/>
        <rFont val="Times New Roman"/>
        <family val="1"/>
      </rPr>
      <t>Thông số tối thiểu: Chipset core i7 thế hệ 13, Ram 16gb, ổ cứng SSD 01Tb, màn hình 15,6’’ Full HD, office Window 11.</t>
    </r>
  </si>
  <si>
    <r>
      <t xml:space="preserve">Máy tính xách tay
</t>
    </r>
    <r>
      <rPr>
        <sz val="12"/>
        <color rgb="FF000000"/>
        <rFont val="Times New Roman"/>
        <family val="1"/>
      </rPr>
      <t>Thông số tối thiểu: Chipset core i5 thế hệ 13, Ram 16gb, ổ cứng SSD 512gb, màn hình 14’’ Full HD, office Window 11.</t>
    </r>
  </si>
  <si>
    <r>
      <t xml:space="preserve">Máy tính để bàn
</t>
    </r>
    <r>
      <rPr>
        <sz val="12"/>
        <color rgb="FF000000"/>
        <rFont val="Times New Roman"/>
        <family val="1"/>
      </rPr>
      <t>Thông số tối thiểu: Chipset core i5 thế hệ 14, Ram 16gb, ổ cứng SSD 512gb, màn hình 24,5’’, office Window 11, chuột, bàn phím.</t>
    </r>
  </si>
  <si>
    <r>
      <t xml:space="preserve">Máy tính xách tay
</t>
    </r>
    <r>
      <rPr>
        <sz val="12"/>
        <color rgb="FF000000"/>
        <rFont val="Times New Roman"/>
        <family val="1"/>
      </rPr>
      <t>Thông số tối thiểu: Chipset core i5 thế hệ 13, Ram 8gb, ổ cứng SSD 256gb, màn hình 14’’ Full HD, office Window 11.</t>
    </r>
  </si>
  <si>
    <r>
      <t xml:space="preserve">Máy in đa chức năng 
</t>
    </r>
    <r>
      <rPr>
        <sz val="12"/>
        <color rgb="FF000000"/>
        <rFont val="Times New Roman"/>
        <family val="1"/>
      </rPr>
      <t>Thông số tối thiểu: pho to Copy 2 mặt - In 2 mặt - Scan màu - WiFi, Khổ giấy A4.</t>
    </r>
  </si>
  <si>
    <t>Giá dự toánmua sắm</t>
  </si>
  <si>
    <r>
      <t xml:space="preserve">Số tiền bằng chữ: </t>
    </r>
    <r>
      <rPr>
        <b/>
        <i/>
        <sz val="12"/>
        <color rgb="FF000000"/>
        <rFont val="Times New Roman"/>
        <family val="1"/>
      </rPr>
      <t>Một trăm bốn mươi ba triệu đồng./.</t>
    </r>
  </si>
  <si>
    <t>Biểu số 01</t>
  </si>
  <si>
    <t xml:space="preserve">BIỂU TỔNG HỢP PHÊ DUYỆT NHIỆM VỤ VÀ DỰ TOÁN KINH PHÍ MUA SẮM (HOẶC SỬA CHỮA, NÂNG CẤP) TÀI SẢN, TRANG THIẾT BỊ TRONG NĂM 2025 THEO NGHỊ ĐỊNH SỐ 138/2024/NĐ-CP </t>
  </si>
  <si>
    <t>(Kèm theo Quyết định số           /SGDĐT-KHTC ngày       tháng 12 năm 2024 của Sở Giáo dục và Đào tạo)</t>
  </si>
  <si>
    <t>Thông số kỹ thuật</t>
  </si>
  <si>
    <t>Số lượng theo định  mức</t>
  </si>
  <si>
    <t>Danh mục tài sản, trang thiết bị</t>
  </si>
  <si>
    <t>Chủng loại</t>
  </si>
  <si>
    <t>Số lượng theo định mức</t>
  </si>
  <si>
    <t>Số lượng hiện có (bao gồm cả số lượng đang thực hiện mua sắm, sửa chữa, nâng cấp trong năm 2024)</t>
  </si>
  <si>
    <t>Số lượng còn thiếu</t>
  </si>
  <si>
    <t>Số lượng đề nghị phê duyệt mua sắm năm 2025</t>
  </si>
  <si>
    <t>Thời gian thực hiện</t>
  </si>
  <si>
    <t>Ghi chú</t>
  </si>
  <si>
    <t>Đơn giá</t>
  </si>
  <si>
    <t>Thành tiền</t>
  </si>
  <si>
    <t>7=5-6</t>
  </si>
  <si>
    <t>10=8x9</t>
  </si>
  <si>
    <t>Thông số tối thiểu: pho to Copy 2 mặt - In 2 mặt - Scan màu - WiFi, Khổ giấy A4.</t>
  </si>
  <si>
    <t xml:space="preserve">Máy in 
</t>
  </si>
  <si>
    <t>Trang bị cho Bí thư Đảng ủy xã</t>
  </si>
  <si>
    <t>Trang bị cho Chánh Văn phòng Đảng ủy</t>
  </si>
  <si>
    <t>Trang bị cho Chuyên viên Ban XDĐ Đặng Thị Hiền</t>
  </si>
  <si>
    <t>Trang bị cho Chuyên viên Văn thư Nghiêm Thục Chinh</t>
  </si>
  <si>
    <t>Trang bị cho Trưởng ban XDĐ</t>
  </si>
  <si>
    <t>Trang bị cho Chuyên viên VPĐU Phan Hà Sơn</t>
  </si>
  <si>
    <t>Trang bị cho Phòng Chánh Văn phòng</t>
  </si>
  <si>
    <t>Trang bị cho Ban Xây dựng Đảng dùng để in các văn bản mật</t>
  </si>
  <si>
    <t>Năm 2025</t>
  </si>
  <si>
    <t>Số tiền bằng chữ:</t>
  </si>
  <si>
    <t>Một trăm bốn mươi ba triệu đồng./.</t>
  </si>
  <si>
    <t xml:space="preserve">BIỂU TỔNG HỢP ĐỀ NGHỊ PHÊ DUYỆT NHIỆM VỤ VÀ DỰ TOÁN KINH PHÍ MUA SẮM TÀI SẢN, TRANG THIẾT BỊ TRONG NĂM 2025 THEO NGHỊ ĐỊNH SỐ 94/2025/NĐ-CP </t>
  </si>
  <si>
    <t>(Kèm theo Tờ trình số          -TTr/VPĐU ngày      tháng         năm 2025 của Văn phòng Đảng uỷ xã Nà Phặc)</t>
  </si>
  <si>
    <r>
      <t xml:space="preserve">Dự toán mua sắm 
</t>
    </r>
    <r>
      <rPr>
        <i/>
        <sz val="11"/>
        <color theme="1"/>
        <rFont val="Times New Roman"/>
        <family val="1"/>
      </rPr>
      <t>(đồng)</t>
    </r>
  </si>
  <si>
    <t>l</t>
  </si>
  <si>
    <t>Máy scand</t>
  </si>
  <si>
    <t>Trang bị cho Ban XDĐ soạn thảo văn bản mật</t>
  </si>
  <si>
    <t>Trang bị cho UBKT soạn thảo văn bản mật</t>
  </si>
  <si>
    <t>Trang bị cho UBKT scan văn bản mật</t>
  </si>
  <si>
    <t>Một trăm hai mươi ba triệu, chín trăm ba mươi sáu nghìn, một trăm đồng./.</t>
  </si>
  <si>
    <t xml:space="preserve">Trang bị cho Chủ nhiệm UBKT </t>
  </si>
  <si>
    <t xml:space="preserve">Trang bị cho Ủy viên UBKT Đinh Thị Hạnh </t>
  </si>
  <si>
    <t>Trang bị cho Phòng Kế toán</t>
  </si>
  <si>
    <t>Trang bị cho Ủy viên UBKT (kiêm Văn thư UBKT) - Lý Thị Huệ</t>
  </si>
  <si>
    <t xml:space="preserve">Bộ </t>
  </si>
  <si>
    <t>Máy tính xách tay Dell Inspiron 14 5440 NDY5V1</t>
  </si>
  <si>
    <t>Máy scan Hp Scanjet Pro 2600 F1
Loại máy quét: quét ADF, quét mặt gương (Flatbed), Quét 2 mặt tự động, nạp giấy tự động (ADF 60 tờ).
- Khổ giấy scan tối đa: Khổ A4.
- Tốc độ: 25 trang/phút hoặc 50 hình/phút, quét hai mặt tự động.
- Định dạng file scan: PDF, JPEG, PNG, BMP, TIFF, Text.
- Độ phân giải quét trên ADF: 600 x 600 dpi.
- Độ phân giải trên mặt phẳng: 1200 dpi.
- Công suất quét: 1500 trang/ngày.
- Cổng kết nối: USB 2.0.
- Hệ điều hành hỗ trợ: Windows 11, 10, 8.1, 7, MacOS
- Kích thước: 491 x 422 x 387 mm
- Trọng lượng: 5,4 Kg.</t>
  </si>
  <si>
    <t>Máy scan Hp Scanjet Pro 2600 F1</t>
  </si>
  <si>
    <t>Máy in đen trắng đa chức năng Canon MF461DW</t>
  </si>
  <si>
    <t>Máy in laser đen trắng Canon LBP246dw</t>
  </si>
  <si>
    <t>Máy tính xách tay Dell 15 DC15250 i7U161W11SLU '</t>
  </si>
  <si>
    <t xml:space="preserve">Máy in Canon laser LBP2900 
</t>
  </si>
  <si>
    <t>Bộ máy Vi Tính FPT ELEAD T510 /Màn hình: FPT Elead  21.5" LED</t>
  </si>
  <si>
    <t xml:space="preserve">DANH MỤC </t>
  </si>
  <si>
    <t>Máy xách tay Dell 15 DC15250 DC15250-i5U165W11SLU</t>
  </si>
  <si>
    <t>Máy in laser đen trắng Canon LBP246dw (A4/A5/ Đảo mặt/ USB/ LAN/ WIFI)
Chức năng: In Khổ giấy chi tiết: A4, B5, A5, A6, Letter, Legal, Statement, Executive, Government Letter, Government Legal, Foolscap, Indian Legal, Tùy chỉnh (Tối thiểu 105,0 x 148,0mm tới Tối đa 216,0 x 355,6mm).; Tốc độ in: - Tốc độ in A4: 40 trang / phút khổ A4 ; Tốc độ in Letter: 42 trang / phút khổ A4; Tốc độ in 2 mặt: 33 trang/phút khổ A4 / 35 trang/phút khổ Letter; Bộ nhớ: 1Gb; In đảo mặt: Có; Khay nạp bản gốc tự động (ADF): Không; Độ phân giải: 600 x 600dpi, 1200 x 1200dpi, 2400 x 600 dpi; Cổng giao tiếp: USB/ LAN/ WIFI; Dùng mực: Hộp mực Cartridge 070 3.000 trang A4 (mực theo máy 1500 trang) và 070H 10.200 trang A4 với độ phủ mực tiêu chuẩn; Hệ điều hành hỗ trợ: Windows 10/11, Windows Server 2012/2012 R2/2016/2019/2022, macOS 1; Kích thước 399 x 373 x 249 mm; Trọng lượng 8,7 Kg; Xuất xứ Trung Quốc</t>
  </si>
  <si>
    <t>Máy Vi Tính FPT ELEAD T510 Core i5 14400-2.50Ghz H610M2-FPT/8GB/SSD 512GB/K/M/550W/Màn hình FPT ELEAD 21.5 inch.
Bộ xử lý Intel® Core™ i5-14400 (10 lõi, 16 luồng, 2.5Ghz upto 4.7Ghz); RAM: ‘Dung lượng 16GB . Hỗ trợ mở rộng 2 khe cắm RAM DDR5; Chipset: Sử dụng chipset Chipset H610 Express LGA1700 S/p Core i7 + i5 + i3; Ổ cứng: ‘SSD dung lượng 512GB M.2 PCIe NVMe; Card đồ họa: bộ vi xử lý đồ họa tích hợp, hỗ trợ Intel® HD Graphics; Card âm thanh:Tích hợp; Giao tiếp mạng: Integrated Gigabit LAN (10/100/1000Mb/s); Giao tiếp kết nối: Cổng giao tiếp:  1 x D-Sub Port, 1 x DVI-D port, 1 xHDMI port, 1 x Display port, 1 x COM , 4x USB 3.1 port(s), 2x USB 2.0. Khe cắm mở rộng: 3 x PCIe 4.0/3.0 x16 slot (hỗ trợ PCIe x1), 1 x PCI slot,  2x DIMM RAM DDR5, 1 x M.2; 4 x SATA 6.0 Gb/s Ports; Chuột, Bàn phím (Keyboard)	FPT ELEAD Chuột chuẩn USB Optical Scroll, bàn phím chuẩn USB 
Hệ điều hành (có bản quyền): Windows 11 Phần mềm Microsoft Office Home 2024 English APAC EM Medialess(có bản quyền); Màn hình: FPT Elead  21.5" LED (Kính thước: 21.5", độ phân giải: 1920 x 1080, tỷ lệ tương phản động (DCR): 180.000.000:1, góc nhìn: 170°/160°, số màu hiển thị: 16.7M sản phẩm có sử dụng công nghệ LBL(Low Blue Light)"
Thành phần đóng gói: User guide, dây nguồn , chân đế; Xuất xứ Việt Nam</t>
  </si>
  <si>
    <t>Laptop Dell 15 DC15250 i7U161W11SLU (i7 1355U/ 16GB/ 1TB SSD/ 15.6 inch FHD/ 120Hz/ Win 11/ Office/ Silver/ 1Y)  
Bộ vi xử lýIntel Core i7-1355U (upto 5.00 GHz, 12 MB); Tốc độ10 cores, 12 threads, up to 5.00 GHz; Bộ nhớ đệm12MB cache; Bộ nhớ trong RAMdung lượng16GB DDR4; Ổ cứng dung lượng 1TB SSD; Màn hình15.6 inch độ phân giảiFHD (1920 x 1080) IPS; Đồ Họa (VGA) Card màn hìnhIntel Graphics; Kết nối (Network) WirelessIntel® Wi-Fi 6, LAN, Bluetooth
; Bàn phím, chuột tiêu chuẩn; Giao tiếp mở rộng: Kết nối USB1 x USB 2.0, Jack tai nghe 3.5 mm, 1 x USB 3.2HDMI
1 x USB Type-C (chỉ hỗ trợ truyền dữ liệu); Kết nối HDMI/VGA, 1 HDMI 1.4 port; Tai nghe1 universal audio port; CameraFHD Camera; Kiểu Pin4C 54Wh; Hệ điều hành (bản quyền) đi kèm Windows 11 Home + OfficeHS24 ; Kích thước (Dài x Rộng x Cao); Dài 358.5 mm - Rộng 235 mm - Dày 17.5 mm ; Trọng lượng1.65 kg; Màu sắc: bạc; Xuất xứ: Trung Quốc</t>
  </si>
  <si>
    <t>Máy in đen trắng đa chức năng Canon MF461DW
Tốc độ in A4: 40 trang / phút khổ A4; Khổ giấy tối đa : A4; Độ phân giải : 600 x 600 dpi; Chất lượng in với công nghệ làm mịn ảnh : 1200 x 1200 dpi; Bộ xử lý : 800MHz x 2; Bộ nhớ chuẩn : 1GB; Ngôn ngữ in : UFRII, PCL 5e4, PCL6, Adobe® PostScript; In qua mạng Lan có dây và không dây WiFi; In hai mặt tự động; Cổng kết nối: USB 2.0 Hi-Speed, 10BASE-T/100BASE-TX/1000Base-T, Wireless 802.11b/g/n, Wireless Direct Connection; Hộp mực Cartridge 070 3.000 trang A4 (mực theo máy 1500 trang) và 070H 10.200 trang A4 với độ phủ mực tiêu chuẩn; Công suất in khuyến nghị hàng tháng: 750 - 4000 trang; Công suất tối đa: 80.000 trang/tháng; Hệ điều hành hỗ trợ: Windows 10/11, Windows Server 2012/2012 R2/2016/2019/2022, macOS 1; Kích thước 399 x 373 x 249 mm; Trọng lượng 8,7 Kg; Xuất xứ: Trung Quốc</t>
  </si>
  <si>
    <t>Máy tính xách tay Dell Inspiron 14 5440 NDY5V1 (i5 1334U/ Ram 16GB/ SSD 512GB/ Windows 11/ Office/ 1Y/
CPU Intel Core i5 Raptor Lake - 1334U (Turbo boost 4.6Ghz, 12MB Cache); RAM 16GB (2x8) DDR5 bus 4400Mhz (up max to 24GB); Ổ cứng	 512GB M.2 PCIe NVMe SSD; Card đồ họa Card tích hợp - Intel Iris Xe Graphics; Màn hình 14" Full HD+ (1920 x 1200) 60Hz, Display with ComfortView, Chống chói Anti Glare, 250 nits, WVA; Cổng giao tiếp	1x Jack tai nghe 3.5 mm.2x USB 3.2, 1x HDMI, 1x USB Type-C (chỉ hỗ trợ truyền dữ liệu) Finger Print, Led-Keyboard 	White Led; Audio	Dolby Atmos / Waves MaxxAudio Pro; Đọc thẻ nhớ SD-Card; Chuẩn LAN None; Chuẩn  Wi-Fi 6 (802.11ax); Bluetooth v5.3; Webcam HD webcam; Hệ điều hành Windows 11 Home SL + Office Home &amp; Student 2021 vĩnh viễn; Pin 3 Cell 41WHrs; Trọng lượng 1.54 kg; Màu sắc Ice Blue; Kích thước 314 x 226.6 x 19.9 mm; Xuất xứ: Trung Quốc</t>
  </si>
  <si>
    <t>Máy Vi Tính FPT ELEAD T510 Core i5 14400-2.50Ghz H610M2-FPT/8GB/SSD 512GB/K/M/550W/Màn hình FPT ELEAD 21.5 inch.
Bộ xử lý Intel® Core™ i5-14400 (10 lõi, 16 luồng, 2.5Ghz upto 4.7Ghz); RAM: ‘Dung lượng 16GB . Hỗ trợ mở rộng 2 khe cắm RAM DDR5; Chipset: Sử dụng chipset Chipset H610 Express LGA1700 S/p Core i7 + i5 + i3; Ổ cứng: ‘SSD dung lượng 512GB M.2 PCIe NVMe; Card đồ họa: bộ vi xử lý đồ họa tích hợp, hỗ trợ Intel® HD Graphics; Card âm thanh:Tích hợp; Giao tiếp mạng: Integrated Gigabit LAN (10/100/1000Mb/s); Giao tiếp kết nối: Cổng giao tiếp:  1 x D-Sub Port, 1 x DVI-D port, 1 xHDMI port, 1 x Display port, 1 x COM , 4x USB 3.1 port(s), 2x USB 2.0. Khe cắm mở rộng: 3 x PCIe 4.0/3.0 x16 slot (hỗ trợ PCIe x1), 1 x PCI slot,  2x DIMM RAM DDR5, 1 x M.2; 4 x SATA 6.0 Gb/s Ports; Chuột, Bàn phím (Keyboard)	FPT ELEAD Chuột chuẩn USB Optical Scroll, bàn phím chuẩn USB; Hệ điều hành (có bản quyền): Windows 11
Phần mềm Microsoft Office Home 2024 English APAC EM Medialess(có bản quyền); Màn hình: FPT Elead  21.5" LED
(Kính thước: 21.5", độ phân giải: 1920 x 1080, tỷ lệ tương phản động (DCR): 180.000.000:1, góc nhìn: 170°/160°, số màu hiển thị: 16.7M sản phẩm có sử dụng công nghệ LBL(Low Blue Light)"
Thành phần đóng gói: User guide, dây nguồn , chân đế; Xuất xứ; Trung Quốc</t>
  </si>
  <si>
    <t>Máy scan Hp Scanjet Pro 2600 F1
Loại máy quét: quét ADF, quét mặt gương (Flatbed), Quét 2 mặt tự động, nạp giấy tự động (ADF 60 tờ);  Khổ giấy scan tối đa: Khổ A4; Tốc độ: 25 trang/phút hoặc 50 hình/phút, quét hai mặt tự động; Định dạng file scan: PDF, JPEG, PNG, BMP, TIFF, Text; Độ phân giải quét trên ADF: 600 x 600 dpi; Độ phân giải trên mặt phẳng: 1200 dpi; Công suất quét: 1500 trang/ngày; Cổng kết nối: USB 2.0; Hệ điều hành hỗ trợ: Windows 11, 10, 8.1, 7, MacOS; Kích thước: 491 x 422 x 387 mm; Trọng lượng: 5,4 Kg; Xuất xứ: Trung Quốc</t>
  </si>
  <si>
    <t>Máy xách tay Dell 15 DC15250 DC15250-i5U165W11SLU
CPU Intel Core i5-1334U (12MB, Up to 4.60GHz); Ổ cứng (SSD Laptop) 512GB SSD M.2 PCIe NVMe; Màn hình 15.6 inch FHD, WVA, 120Hz, 250 nits, Anti-Glare, Non-Touch ; Độ phân giải FHD (1920 x 1080); Đồ Họa (VGA) Intel® UHD Graphics; Kết nối Chuẩn Wi-Fi 6 (802.11ax); Bluetooth 5.3; Bàn phím có phím số riêng, không led phím; Kết nối USB 1 x USB 3.2 Gen 1 (5 Gbps) port; 1 x USB 2.0 (480 Mbps) port 1 x USB 3.2 Gen 1 (5 Gbps) Type-C® data only port; Kết nối HDMI/VGA, 1 HDMI 1.4 port; Khe cắm thẻ nhớ 1 x SD-card slot; Tai nghe1 x Universal Audio port; Camera 720p at 30 fps HD RGB camera, Single integrated microphone; Pin Laptop 3cell 41WHr; Sạc đi kèm 65 Watt; Màu sắc bạc; Trọng lượng 1.90 kg; Dài 358.5 mm - Rộng 235 mm - Dày 17.5 mm; Hệ điều hành (bản quyền) đi kèm Windows 11 Home SL + Microsoft Office Home 2024 ; Xuất xứ: Trung Quốc</t>
  </si>
  <si>
    <t xml:space="preserve">Số lượng </t>
  </si>
  <si>
    <t>Máy in Canon laser LBP2900 
Khổ giấy chi tiết A4, B5, A5, LGL, LTR, Executive, Giấy in bì thư C5/COM10/DL, Monarch; Khổ giấy A4/A5; Bộ nhớ 2Mb; Tốc độ in 12trang/phút (A4); Độ phân giải m600 x 600 dpi; Cổng giao tiếp USB; Dùng mực Canon EP303; Mô tả khác giấy vào Khay trước:150 tờ/ Khay tay:1 tờ/ Giấy ra Mặt in úp xuống dưới:100 tờ; Kích thước 370 mm x 251 mm x 217 mm; Trọng lượng 5,7 Kg; Xuất xứ: Trung Quốc</t>
  </si>
  <si>
    <t>Mua sắm tài sản, thiết bị phục vụ công tác các chức danh và máy móc, thiết bị chuyên dùng 
của Đảng ủy xã Nà Phặc</t>
  </si>
  <si>
    <t>(Kèm theo Thông báo số   04-TB/VPĐU ngày 02/12/2025 của Văn phòng Đảng uỷ xã Nà Phặc)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</si>
</sst>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 _₫_-;\-* #,##0\ _₫_-;_-* &quot;-&quot;??\ _₫_-;_-@_-"/>
    <numFmt numFmtId="165" formatCode="_(* #,##0_);_(* \(#,##0\);_(* &quot;-&quot;??_);_(@_)"/>
    <numFmt numFmtId="166" formatCode="_(* #,##0.00_);_(* \(#,##0.00\);_(* &quot;-&quot;??_);_(@_)"/>
  </numFmts>
  <fonts count="45"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sz val="14"/>
      <color theme="1"/>
      <name val="Times New Roman"/>
      <family val="1"/>
    </font>
    <font>
      <b/>
      <sz val="12"/>
      <color rgb="FF000000"/>
      <name val="Times New Roman"/>
      <family val="1"/>
    </font>
    <font>
      <i/>
      <sz val="12"/>
      <color rgb="FF000000"/>
      <name val="Times New Roman"/>
      <family val="1"/>
    </font>
    <font>
      <sz val="12"/>
      <color rgb="FF000000"/>
      <name val="Times New Roman"/>
      <family val="1"/>
    </font>
    <font>
      <sz val="10"/>
      <color rgb="FF000000"/>
      <name val="Times New Roman"/>
      <family val="1"/>
    </font>
    <font>
      <sz val="13.5"/>
      <color rgb="FF000000"/>
      <name val="Arial"/>
      <family val="2"/>
    </font>
    <font>
      <sz val="14"/>
      <color rgb="FF000000"/>
      <name val="Times New Roman"/>
      <family val="1"/>
    </font>
    <font>
      <b/>
      <sz val="14"/>
      <color rgb="FF000000"/>
      <name val="Times New Roman"/>
      <family val="1"/>
    </font>
    <font>
      <b/>
      <sz val="12"/>
      <color theme="1"/>
      <name val="Times New Roman"/>
      <family val="1"/>
    </font>
    <font>
      <sz val="13"/>
      <color rgb="FF000000"/>
      <name val="Times New Roman"/>
      <family val="1"/>
    </font>
    <font>
      <b/>
      <sz val="10"/>
      <color rgb="FF000000"/>
      <name val="Times New Roman"/>
      <family val="1"/>
    </font>
    <font>
      <b/>
      <i/>
      <sz val="12"/>
      <color rgb="FF000000"/>
      <name val="Times New Roman"/>
      <family val="1"/>
    </font>
    <font>
      <sz val="11"/>
      <color theme="1"/>
      <name val="Aptos Narrow"/>
      <family val="2"/>
      <charset val="163"/>
      <scheme val="minor"/>
    </font>
    <font>
      <sz val="12"/>
      <color theme="1"/>
      <name val="Times New Roman"/>
      <family val="2"/>
    </font>
    <font>
      <b/>
      <sz val="11"/>
      <color theme="1"/>
      <name val="Times New Roman"/>
      <family val="1"/>
    </font>
    <font>
      <b/>
      <i/>
      <sz val="10"/>
      <color theme="1"/>
      <name val="Times New Roman"/>
      <family val="1"/>
    </font>
    <font>
      <sz val="11"/>
      <color theme="1"/>
      <name val="Times New Roman"/>
      <family val="1"/>
    </font>
    <font>
      <i/>
      <sz val="12"/>
      <color theme="1"/>
      <name val="Times New Roman"/>
      <family val="1"/>
    </font>
    <font>
      <sz val="12"/>
      <color theme="1"/>
      <name val="Times New Roman"/>
      <family val="1"/>
    </font>
    <font>
      <i/>
      <sz val="11"/>
      <color theme="1"/>
      <name val="Times New Roman"/>
      <family val="1"/>
    </font>
    <font>
      <b/>
      <sz val="11"/>
      <color theme="1"/>
      <name val="Aptos Narrow"/>
      <family val="2"/>
      <charset val="163"/>
      <scheme val="minor"/>
    </font>
    <font>
      <b/>
      <sz val="8"/>
      <color theme="1"/>
      <name val="Times New Roman"/>
      <family val="1"/>
    </font>
    <font>
      <b/>
      <i/>
      <sz val="12"/>
      <color theme="1"/>
      <name val="Times New Roman"/>
      <family val="1"/>
    </font>
    <font>
      <sz val="10"/>
      <color rgb="FF000000"/>
      <name val="Times New Roman"/>
      <charset val="204"/>
    </font>
    <font>
      <i/>
      <sz val="10"/>
      <color rgb="FF000000"/>
      <name val="Times New Roman"/>
      <family val="1"/>
      <charset val="163"/>
    </font>
    <font>
      <b/>
      <i/>
      <sz val="7"/>
      <color rgb="FF000000"/>
      <name val="Times New Roman"/>
      <family val="2"/>
    </font>
    <font>
      <sz val="7"/>
      <color rgb="FF000000"/>
      <name val="Times New Roman"/>
      <family val="2"/>
    </font>
    <font>
      <sz val="10"/>
      <color rgb="FF000000"/>
      <name val="Times New Roman"/>
      <family val="2"/>
    </font>
    <font>
      <b/>
      <sz val="10"/>
      <name val="Times New Roman"/>
      <family val="1"/>
    </font>
    <font>
      <sz val="12"/>
      <color rgb="FFFF0000"/>
      <name val="Times New Roman"/>
      <family val="1"/>
    </font>
    <font>
      <b/>
      <sz val="8"/>
      <color rgb="FF000000"/>
      <name val="Times New Roman"/>
      <family val="1"/>
    </font>
    <font>
      <b/>
      <sz val="8"/>
      <name val="Times New Roman"/>
      <family val="1"/>
    </font>
    <font>
      <b/>
      <sz val="9"/>
      <color rgb="FF000000"/>
      <name val="Times New Roman"/>
      <family val="1"/>
    </font>
    <font>
      <b/>
      <sz val="9"/>
      <name val="Times New Roman"/>
      <family val="1"/>
    </font>
    <font>
      <sz val="9"/>
      <name val="Times New Roman"/>
      <family val="1"/>
    </font>
    <font>
      <sz val="9"/>
      <color rgb="FF000000"/>
      <name val="Times New Roman"/>
      <family val="1"/>
    </font>
    <font>
      <sz val="8"/>
      <name val="Times New Roman"/>
      <family val="1"/>
    </font>
    <font>
      <sz val="10"/>
      <name val="Times New Roman"/>
      <family val="1"/>
    </font>
    <font>
      <b/>
      <sz val="14"/>
      <name val="Times New Roman"/>
      <family val="1"/>
    </font>
    <font>
      <i/>
      <sz val="12"/>
      <color rgb="FF000000"/>
      <name val="Times New Roman"/>
      <family val="1"/>
      <charset val="163"/>
    </font>
    <font>
      <b/>
      <sz val="12"/>
      <name val="Times New Roman"/>
      <family val="1"/>
    </font>
  </fonts>
  <fills count="2">
    <fill>
      <patternFill patternType="none"/>
    </fill>
    <fill>
      <patternFill patternType="gray125"/>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s>
  <cellStyleXfs count="10">
    <xf numFmtId="0" fontId="0" fillId="0" borderId="0"/>
    <xf numFmtId="0" fontId="16" fillId="0" borderId="0"/>
    <xf numFmtId="0" fontId="1" fillId="0" borderId="0"/>
    <xf numFmtId="0" fontId="17" fillId="0" borderId="0"/>
    <xf numFmtId="41" fontId="16" fillId="0" borderId="0" applyFont="0" applyFill="0" applyBorder="0" applyAlignment="0" applyProtection="0"/>
    <xf numFmtId="43" fontId="16" fillId="0" borderId="0" applyFont="0" applyFill="0" applyBorder="0" applyAlignment="0" applyProtection="0"/>
    <xf numFmtId="0" fontId="16" fillId="0" borderId="0"/>
    <xf numFmtId="166" fontId="16" fillId="0" borderId="0" applyFont="0" applyFill="0" applyBorder="0" applyAlignment="0" applyProtection="0"/>
    <xf numFmtId="43" fontId="1" fillId="0" borderId="0" applyFont="0" applyFill="0" applyBorder="0" applyAlignment="0" applyProtection="0"/>
    <xf numFmtId="0" fontId="27" fillId="0" borderId="0"/>
  </cellStyleXfs>
  <cellXfs count="129">
    <xf numFmtId="0" fontId="0" fillId="0" borderId="0" xfId="0"/>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7" xfId="0" applyFont="1" applyBorder="1" applyAlignment="1">
      <alignment vertical="center" wrapText="1"/>
    </xf>
    <xf numFmtId="0" fontId="8" fillId="0" borderId="6" xfId="0" applyFont="1" applyBorder="1" applyAlignment="1">
      <alignment vertical="center" wrapText="1"/>
    </xf>
    <xf numFmtId="0" fontId="7" fillId="0" borderId="7" xfId="0" applyFont="1" applyBorder="1" applyAlignment="1">
      <alignment vertical="center" wrapText="1"/>
    </xf>
    <xf numFmtId="3" fontId="0" fillId="0" borderId="0" xfId="0" applyNumberFormat="1"/>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3" fontId="5" fillId="0" borderId="6" xfId="0" applyNumberFormat="1" applyFont="1" applyBorder="1" applyAlignment="1">
      <alignment horizontal="center" vertical="center" wrapText="1"/>
    </xf>
    <xf numFmtId="0" fontId="10" fillId="0" borderId="0" xfId="0" applyFont="1" applyAlignment="1">
      <alignment vertical="center"/>
    </xf>
    <xf numFmtId="0" fontId="11" fillId="0" borderId="0" xfId="0" applyFont="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3" fontId="7" fillId="0" borderId="6" xfId="0" applyNumberFormat="1" applyFont="1" applyBorder="1" applyAlignment="1">
      <alignment horizontal="right" vertical="center" wrapText="1"/>
    </xf>
    <xf numFmtId="0" fontId="7" fillId="0" borderId="6" xfId="0" applyFont="1" applyBorder="1" applyAlignment="1">
      <alignment vertical="center" wrapText="1"/>
    </xf>
    <xf numFmtId="164" fontId="4" fillId="0" borderId="8" xfId="0" applyNumberFormat="1" applyFont="1" applyBorder="1" applyAlignment="1">
      <alignment horizontal="center" vertical="center" wrapText="1"/>
    </xf>
    <xf numFmtId="3" fontId="13" fillId="0" borderId="0" xfId="0" applyNumberFormat="1" applyFont="1" applyAlignment="1">
      <alignment vertical="center" wrapText="1"/>
    </xf>
    <xf numFmtId="164" fontId="0" fillId="0" borderId="0" xfId="0" applyNumberFormat="1"/>
    <xf numFmtId="0" fontId="7" fillId="0" borderId="2" xfId="0" applyFont="1" applyBorder="1" applyAlignment="1">
      <alignment horizontal="center" vertical="center" wrapText="1"/>
    </xf>
    <xf numFmtId="0" fontId="7" fillId="0" borderId="2" xfId="0" applyFont="1" applyBorder="1" applyAlignment="1">
      <alignment vertical="center" wrapText="1"/>
    </xf>
    <xf numFmtId="3" fontId="7" fillId="0" borderId="2" xfId="0" applyNumberFormat="1" applyFont="1" applyBorder="1" applyAlignment="1">
      <alignment vertical="center" wrapText="1"/>
    </xf>
    <xf numFmtId="3" fontId="7" fillId="0" borderId="2" xfId="0" applyNumberFormat="1" applyFont="1" applyBorder="1" applyAlignment="1">
      <alignment horizontal="right" vertical="center" wrapText="1"/>
    </xf>
    <xf numFmtId="0" fontId="2" fillId="0" borderId="0" xfId="0" applyFont="1"/>
    <xf numFmtId="0" fontId="5" fillId="0" borderId="9" xfId="0" applyFont="1" applyBorder="1" applyAlignment="1">
      <alignment horizontal="center" vertical="center" wrapText="1"/>
    </xf>
    <xf numFmtId="0" fontId="6" fillId="0" borderId="9" xfId="0" applyFont="1" applyBorder="1" applyAlignment="1">
      <alignment horizontal="center" vertical="center" wrapText="1"/>
    </xf>
    <xf numFmtId="3" fontId="6"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5" fillId="0" borderId="9" xfId="0" applyFont="1" applyBorder="1" applyAlignment="1">
      <alignment vertical="center" wrapText="1"/>
    </xf>
    <xf numFmtId="0" fontId="7" fillId="0" borderId="9" xfId="0" applyFont="1" applyBorder="1" applyAlignment="1">
      <alignment vertical="center" wrapText="1"/>
    </xf>
    <xf numFmtId="3" fontId="7" fillId="0" borderId="9" xfId="0" applyNumberFormat="1" applyFont="1" applyBorder="1" applyAlignment="1">
      <alignment vertical="center" wrapText="1"/>
    </xf>
    <xf numFmtId="3" fontId="5" fillId="0" borderId="9" xfId="0" applyNumberFormat="1" applyFont="1" applyBorder="1" applyAlignment="1">
      <alignment vertical="center" wrapText="1"/>
    </xf>
    <xf numFmtId="3" fontId="7" fillId="0" borderId="9" xfId="0" applyNumberFormat="1" applyFont="1" applyBorder="1" applyAlignment="1">
      <alignment horizontal="right" vertical="center" wrapText="1"/>
    </xf>
    <xf numFmtId="3" fontId="5" fillId="0" borderId="9" xfId="0" applyNumberFormat="1" applyFont="1" applyBorder="1" applyAlignment="1">
      <alignment horizontal="center" vertical="center" wrapText="1"/>
    </xf>
    <xf numFmtId="0" fontId="5" fillId="0" borderId="10" xfId="0" applyFont="1" applyFill="1" applyBorder="1" applyAlignment="1">
      <alignment vertical="center" wrapText="1"/>
    </xf>
    <xf numFmtId="0" fontId="16" fillId="0" borderId="0" xfId="1"/>
    <xf numFmtId="0" fontId="18" fillId="0" borderId="0" xfId="1" applyFont="1"/>
    <xf numFmtId="0" fontId="5" fillId="0" borderId="0" xfId="0" applyFont="1" applyFill="1" applyBorder="1" applyAlignment="1">
      <alignment vertical="center" wrapText="1"/>
    </xf>
    <xf numFmtId="0" fontId="18" fillId="0" borderId="0" xfId="6" applyFont="1" applyAlignment="1">
      <alignment vertical="center"/>
    </xf>
    <xf numFmtId="0" fontId="16" fillId="0" borderId="0" xfId="6" applyAlignment="1">
      <alignment vertical="center"/>
    </xf>
    <xf numFmtId="0" fontId="16" fillId="0" borderId="0" xfId="6"/>
    <xf numFmtId="0" fontId="18" fillId="0" borderId="0" xfId="6" applyFont="1" applyAlignment="1">
      <alignment horizontal="center" vertical="center" wrapText="1"/>
    </xf>
    <xf numFmtId="0" fontId="18" fillId="0" borderId="9" xfId="6" applyFont="1" applyBorder="1" applyAlignment="1">
      <alignment horizontal="center" vertical="center" wrapText="1"/>
    </xf>
    <xf numFmtId="0" fontId="19" fillId="0" borderId="9" xfId="6" applyFont="1" applyBorder="1" applyAlignment="1">
      <alignment horizontal="center"/>
    </xf>
    <xf numFmtId="0" fontId="19" fillId="0" borderId="0" xfId="6" applyFont="1" applyAlignment="1">
      <alignment horizontal="center"/>
    </xf>
    <xf numFmtId="0" fontId="18" fillId="0" borderId="9" xfId="6" applyFont="1" applyBorder="1" applyAlignment="1">
      <alignment horizontal="center" vertical="center"/>
    </xf>
    <xf numFmtId="0" fontId="18" fillId="0" borderId="9" xfId="6" applyFont="1" applyBorder="1" applyAlignment="1">
      <alignment vertical="center"/>
    </xf>
    <xf numFmtId="165" fontId="18" fillId="0" borderId="9" xfId="6" applyNumberFormat="1" applyFont="1" applyBorder="1" applyAlignment="1">
      <alignment vertical="center"/>
    </xf>
    <xf numFmtId="0" fontId="20" fillId="0" borderId="9" xfId="6" applyFont="1" applyBorder="1" applyAlignment="1">
      <alignment vertical="center"/>
    </xf>
    <xf numFmtId="165" fontId="20" fillId="0" borderId="9" xfId="7" applyNumberFormat="1" applyFont="1" applyBorder="1" applyAlignment="1">
      <alignment vertical="center"/>
    </xf>
    <xf numFmtId="0" fontId="25" fillId="0" borderId="9" xfId="6" applyFont="1" applyBorder="1" applyAlignment="1">
      <alignment vertical="center" wrapText="1"/>
    </xf>
    <xf numFmtId="0" fontId="24" fillId="0" borderId="0" xfId="6" applyFont="1" applyAlignment="1">
      <alignment vertical="center"/>
    </xf>
    <xf numFmtId="0" fontId="5" fillId="0" borderId="9" xfId="0" applyFont="1" applyBorder="1" applyAlignment="1">
      <alignment horizontal="left" vertical="center"/>
    </xf>
    <xf numFmtId="0" fontId="8" fillId="0" borderId="9" xfId="0" applyFont="1" applyBorder="1" applyAlignment="1">
      <alignment vertical="center" wrapText="1"/>
    </xf>
    <xf numFmtId="0" fontId="14" fillId="0" borderId="9" xfId="0" applyFont="1" applyBorder="1" applyAlignment="1">
      <alignment vertical="center" wrapText="1"/>
    </xf>
    <xf numFmtId="165" fontId="24" fillId="0" borderId="0" xfId="6" applyNumberFormat="1" applyFont="1" applyAlignment="1">
      <alignment vertical="center"/>
    </xf>
    <xf numFmtId="0" fontId="22" fillId="0" borderId="0" xfId="6" applyFont="1"/>
    <xf numFmtId="0" fontId="22" fillId="0" borderId="0" xfId="6" applyFont="1" applyAlignment="1">
      <alignment horizontal="right"/>
    </xf>
    <xf numFmtId="0" fontId="26" fillId="0" borderId="0" xfId="6" applyFont="1"/>
    <xf numFmtId="0" fontId="22" fillId="0" borderId="6" xfId="0" applyFont="1" applyBorder="1" applyAlignment="1">
      <alignment vertical="center" wrapText="1"/>
    </xf>
    <xf numFmtId="0" fontId="22" fillId="0" borderId="9" xfId="0" applyFont="1" applyBorder="1" applyAlignment="1">
      <alignment vertical="center" wrapText="1"/>
    </xf>
    <xf numFmtId="0" fontId="3" fillId="0" borderId="9" xfId="0" applyFont="1" applyBorder="1" applyAlignment="1">
      <alignment vertical="center" wrapText="1"/>
    </xf>
    <xf numFmtId="0" fontId="5" fillId="0" borderId="9" xfId="0" applyFont="1" applyBorder="1" applyAlignment="1">
      <alignment vertical="center"/>
    </xf>
    <xf numFmtId="0" fontId="27" fillId="0" borderId="0" xfId="9" applyAlignment="1">
      <alignment horizontal="left" vertical="top"/>
    </xf>
    <xf numFmtId="0" fontId="27" fillId="0" borderId="0" xfId="9" applyAlignment="1">
      <alignment horizontal="center"/>
    </xf>
    <xf numFmtId="1" fontId="14" fillId="0" borderId="17" xfId="9" applyNumberFormat="1" applyFont="1" applyBorder="1" applyAlignment="1">
      <alignment vertical="center" shrinkToFit="1"/>
    </xf>
    <xf numFmtId="0" fontId="14" fillId="0" borderId="0" xfId="9" applyFont="1" applyAlignment="1">
      <alignment vertical="center"/>
    </xf>
    <xf numFmtId="165" fontId="22" fillId="0" borderId="0" xfId="6" applyNumberFormat="1" applyFont="1"/>
    <xf numFmtId="0" fontId="33" fillId="0" borderId="9" xfId="0" applyFont="1" applyBorder="1" applyAlignment="1">
      <alignment vertical="center" wrapText="1"/>
    </xf>
    <xf numFmtId="0" fontId="14" fillId="0" borderId="9" xfId="0" applyFont="1" applyBorder="1" applyAlignment="1">
      <alignment vertical="center"/>
    </xf>
    <xf numFmtId="0" fontId="34" fillId="0" borderId="9" xfId="0" applyFont="1" applyBorder="1" applyAlignment="1">
      <alignment vertical="center" wrapText="1"/>
    </xf>
    <xf numFmtId="0" fontId="31" fillId="0" borderId="0" xfId="9" applyFont="1" applyAlignment="1">
      <alignment vertical="center"/>
    </xf>
    <xf numFmtId="0" fontId="36" fillId="0" borderId="15" xfId="9" applyFont="1" applyBorder="1" applyAlignment="1">
      <alignment vertical="center" wrapText="1"/>
    </xf>
    <xf numFmtId="0" fontId="28" fillId="0" borderId="0" xfId="9" applyFont="1" applyAlignment="1">
      <alignment horizontal="center" vertical="top" wrapText="1"/>
    </xf>
    <xf numFmtId="0" fontId="40" fillId="0" borderId="9" xfId="0" applyFont="1" applyFill="1" applyBorder="1" applyAlignment="1">
      <alignment vertical="center" wrapText="1"/>
    </xf>
    <xf numFmtId="0" fontId="40" fillId="0" borderId="9" xfId="0" applyFont="1" applyBorder="1" applyAlignment="1">
      <alignment vertical="center" wrapText="1"/>
    </xf>
    <xf numFmtId="0" fontId="40" fillId="0" borderId="9" xfId="0" applyFont="1" applyBorder="1" applyAlignment="1">
      <alignment horizontal="left" vertical="center" wrapText="1"/>
    </xf>
    <xf numFmtId="0" fontId="35" fillId="0" borderId="9" xfId="0" applyFont="1" applyBorder="1" applyAlignment="1">
      <alignment vertical="center" wrapText="1"/>
    </xf>
    <xf numFmtId="1" fontId="29" fillId="0" borderId="17" xfId="9" applyNumberFormat="1" applyFont="1" applyBorder="1" applyAlignment="1">
      <alignment horizontal="center" vertical="center" shrinkToFit="1"/>
    </xf>
    <xf numFmtId="1" fontId="29" fillId="0" borderId="18" xfId="9" applyNumberFormat="1" applyFont="1" applyBorder="1" applyAlignment="1">
      <alignment horizontal="center" vertical="center" shrinkToFit="1"/>
    </xf>
    <xf numFmtId="1" fontId="29" fillId="0" borderId="9" xfId="9" applyNumberFormat="1" applyFont="1" applyBorder="1" applyAlignment="1">
      <alignment horizontal="center" vertical="center" shrinkToFit="1"/>
    </xf>
    <xf numFmtId="0" fontId="30" fillId="0" borderId="0" xfId="9" applyFont="1" applyAlignment="1">
      <alignment horizontal="center" vertical="center"/>
    </xf>
    <xf numFmtId="0" fontId="41" fillId="0" borderId="9" xfId="0" applyFont="1" applyBorder="1" applyAlignment="1">
      <alignment vertical="center" wrapText="1"/>
    </xf>
    <xf numFmtId="0" fontId="14"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9" applyFont="1" applyAlignment="1">
      <alignment horizontal="left" vertical="center"/>
    </xf>
    <xf numFmtId="0" fontId="14" fillId="0" borderId="9" xfId="9" applyFont="1" applyBorder="1" applyAlignment="1">
      <alignment vertical="center"/>
    </xf>
    <xf numFmtId="0" fontId="31" fillId="0" borderId="9" xfId="9" applyFont="1" applyBorder="1" applyAlignment="1">
      <alignment vertical="center"/>
    </xf>
    <xf numFmtId="0" fontId="44" fillId="0" borderId="13" xfId="9" applyFont="1" applyBorder="1" applyAlignment="1">
      <alignment horizontal="center" vertical="center" wrapText="1"/>
    </xf>
    <xf numFmtId="0" fontId="44" fillId="0" borderId="14" xfId="9" applyFont="1" applyBorder="1" applyAlignment="1">
      <alignment horizontal="center" vertical="center" wrapText="1"/>
    </xf>
    <xf numFmtId="0" fontId="44" fillId="0" borderId="9" xfId="9" applyFont="1" applyBorder="1" applyAlignment="1">
      <alignment horizontal="center" vertical="center" wrapText="1"/>
    </xf>
    <xf numFmtId="0" fontId="44" fillId="0" borderId="21" xfId="9" applyFont="1" applyBorder="1" applyAlignment="1">
      <alignment horizontal="center" vertical="center" wrapText="1"/>
    </xf>
    <xf numFmtId="0" fontId="5" fillId="0" borderId="0" xfId="9" applyFont="1" applyAlignment="1">
      <alignment horizontal="center" vertical="center"/>
    </xf>
    <xf numFmtId="0" fontId="5" fillId="0" borderId="9" xfId="9" applyFont="1" applyBorder="1" applyAlignment="1">
      <alignment horizontal="center" vertical="center" wrapText="1"/>
    </xf>
    <xf numFmtId="0" fontId="38" fillId="0" borderId="17" xfId="9" applyFont="1" applyBorder="1" applyAlignment="1">
      <alignment horizontal="center" vertical="center" wrapText="1"/>
    </xf>
    <xf numFmtId="3" fontId="39" fillId="0" borderId="18" xfId="9" applyNumberFormat="1" applyFont="1" applyBorder="1" applyAlignment="1">
      <alignment horizontal="center" vertical="center" shrinkToFit="1"/>
    </xf>
    <xf numFmtId="0" fontId="39" fillId="0" borderId="9" xfId="0" applyFont="1" applyBorder="1" applyAlignment="1">
      <alignment horizontal="center" vertical="center" wrapText="1"/>
    </xf>
    <xf numFmtId="0" fontId="37" fillId="0" borderId="17" xfId="9" applyFont="1" applyBorder="1" applyAlignment="1">
      <alignment horizontal="center" vertical="center" wrapText="1"/>
    </xf>
    <xf numFmtId="3" fontId="36" fillId="0" borderId="18" xfId="8" applyNumberFormat="1" applyFont="1" applyBorder="1" applyAlignment="1">
      <alignment horizontal="center" vertical="center" shrinkToFit="1"/>
    </xf>
    <xf numFmtId="0" fontId="39" fillId="0" borderId="17" xfId="9" applyFont="1" applyBorder="1" applyAlignment="1">
      <alignment horizontal="center" vertical="center" wrapText="1"/>
    </xf>
    <xf numFmtId="3" fontId="39" fillId="0" borderId="18" xfId="9" applyNumberFormat="1" applyFont="1" applyBorder="1" applyAlignment="1">
      <alignment horizontal="center" vertical="center" wrapText="1"/>
    </xf>
    <xf numFmtId="0" fontId="42" fillId="0" borderId="0" xfId="9" applyFont="1" applyAlignment="1">
      <alignment horizontal="center" vertical="top" wrapText="1"/>
    </xf>
    <xf numFmtId="0" fontId="43" fillId="0" borderId="0" xfId="9" applyFont="1" applyAlignment="1">
      <alignment horizontal="center" vertical="top" wrapText="1"/>
    </xf>
    <xf numFmtId="0" fontId="42" fillId="0" borderId="0" xfId="9" applyFont="1" applyAlignment="1">
      <alignment horizontal="center" vertical="center" wrapText="1"/>
    </xf>
    <xf numFmtId="0" fontId="32" fillId="0" borderId="19" xfId="9" applyFont="1" applyBorder="1" applyAlignment="1">
      <alignment horizontal="center" vertical="center" wrapText="1"/>
    </xf>
    <xf numFmtId="0" fontId="32" fillId="0" borderId="20" xfId="9" applyFont="1" applyBorder="1" applyAlignment="1">
      <alignment horizontal="center" vertical="center" wrapText="1"/>
    </xf>
    <xf numFmtId="0" fontId="18" fillId="0" borderId="9" xfId="6" applyFont="1" applyBorder="1" applyAlignment="1">
      <alignment horizontal="center" vertical="center" wrapText="1"/>
    </xf>
    <xf numFmtId="0" fontId="12" fillId="0" borderId="0" xfId="6" applyFont="1" applyAlignment="1">
      <alignment horizontal="center" wrapText="1"/>
    </xf>
    <xf numFmtId="0" fontId="21" fillId="0" borderId="0" xfId="6" applyFont="1" applyAlignment="1">
      <alignment horizontal="center"/>
    </xf>
    <xf numFmtId="0" fontId="18" fillId="0" borderId="12" xfId="6" applyFont="1" applyBorder="1" applyAlignment="1">
      <alignment horizontal="center" vertical="center" wrapText="1"/>
    </xf>
    <xf numFmtId="0" fontId="18" fillId="0" borderId="11" xfId="6"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3" fontId="7" fillId="0" borderId="2" xfId="0" applyNumberFormat="1" applyFont="1" applyBorder="1" applyAlignment="1">
      <alignment vertical="center" wrapText="1"/>
    </xf>
    <xf numFmtId="3" fontId="7" fillId="0" borderId="3" xfId="0" applyNumberFormat="1" applyFont="1" applyBorder="1" applyAlignment="1">
      <alignment vertical="center" wrapText="1"/>
    </xf>
    <xf numFmtId="3" fontId="7" fillId="0" borderId="2" xfId="0" applyNumberFormat="1" applyFont="1" applyBorder="1" applyAlignment="1">
      <alignment horizontal="right" vertical="center" wrapText="1"/>
    </xf>
    <xf numFmtId="3" fontId="7" fillId="0" borderId="3" xfId="0" applyNumberFormat="1" applyFont="1" applyBorder="1" applyAlignment="1">
      <alignment horizontal="right" vertical="center" wrapText="1"/>
    </xf>
    <xf numFmtId="0" fontId="18" fillId="0" borderId="0" xfId="1" applyFont="1" applyAlignment="1">
      <alignment horizontal="center" wrapText="1"/>
    </xf>
    <xf numFmtId="0" fontId="12" fillId="0" borderId="0" xfId="1" applyFont="1" applyAlignment="1">
      <alignment horizontal="center" wrapText="1"/>
    </xf>
    <xf numFmtId="0" fontId="21" fillId="0" borderId="0" xfId="1" applyFont="1" applyAlignment="1">
      <alignment horizontal="center"/>
    </xf>
    <xf numFmtId="0" fontId="5" fillId="0" borderId="9" xfId="0" applyFont="1" applyBorder="1" applyAlignment="1">
      <alignment horizontal="center" vertical="center" wrapText="1"/>
    </xf>
    <xf numFmtId="3" fontId="36" fillId="0" borderId="16" xfId="8" applyNumberFormat="1" applyFont="1" applyBorder="1" applyAlignment="1">
      <alignment horizontal="center" vertical="center" shrinkToFit="1"/>
    </xf>
  </cellXfs>
  <cellStyles count="10">
    <cellStyle name="Comma" xfId="8" builtinId="3"/>
    <cellStyle name="Comma [0] 2" xfId="4" xr:uid="{00000000-0005-0000-0000-000001000000}"/>
    <cellStyle name="Comma 2" xfId="5" xr:uid="{00000000-0005-0000-0000-000002000000}"/>
    <cellStyle name="Comma 3" xfId="7" xr:uid="{00000000-0005-0000-0000-000003000000}"/>
    <cellStyle name="Normal" xfId="0" builtinId="0"/>
    <cellStyle name="Normal 2" xfId="6" xr:uid="{00000000-0005-0000-0000-000005000000}"/>
    <cellStyle name="Normal 2 4" xfId="3" xr:uid="{00000000-0005-0000-0000-000006000000}"/>
    <cellStyle name="Normal 2 5 4" xfId="2" xr:uid="{00000000-0005-0000-0000-000007000000}"/>
    <cellStyle name="Normal 3" xfId="1" xr:uid="{00000000-0005-0000-0000-000008000000}"/>
    <cellStyle name="Normal 4"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tabSelected="1" zoomScale="84" zoomScaleNormal="232" workbookViewId="0">
      <selection activeCell="D14" sqref="D14"/>
    </sheetView>
  </sheetViews>
  <sheetFormatPr defaultColWidth="8.7265625" defaultRowHeight="13" x14ac:dyDescent="0.3"/>
  <cols>
    <col min="1" max="1" width="6.26953125" style="67" customWidth="1"/>
    <col min="2" max="2" width="22.81640625" style="66" customWidth="1"/>
    <col min="3" max="3" width="58.81640625" style="66" customWidth="1"/>
    <col min="4" max="4" width="7.7265625" style="66" customWidth="1"/>
    <col min="5" max="5" width="7.36328125" style="66" customWidth="1"/>
    <col min="6" max="6" width="7.453125" style="66" customWidth="1"/>
    <col min="7" max="16384" width="8.7265625" style="66"/>
  </cols>
  <sheetData>
    <row r="1" spans="1:6" ht="21" customHeight="1" x14ac:dyDescent="0.35">
      <c r="A1" s="106" t="s">
        <v>111</v>
      </c>
      <c r="B1" s="106"/>
      <c r="C1" s="106"/>
      <c r="D1" s="106"/>
      <c r="E1" s="106"/>
      <c r="F1" s="106"/>
    </row>
    <row r="2" spans="1:6" ht="34.5" customHeight="1" x14ac:dyDescent="0.35">
      <c r="A2" s="104" t="s">
        <v>123</v>
      </c>
      <c r="B2" s="104"/>
      <c r="C2" s="104"/>
      <c r="D2" s="104"/>
      <c r="E2" s="104"/>
      <c r="F2" s="104"/>
    </row>
    <row r="3" spans="1:6" ht="21" customHeight="1" x14ac:dyDescent="0.35">
      <c r="A3" s="105" t="s">
        <v>124</v>
      </c>
      <c r="B3" s="105"/>
      <c r="C3" s="105"/>
      <c r="D3" s="105"/>
      <c r="E3" s="105"/>
      <c r="F3" s="105"/>
    </row>
    <row r="4" spans="1:6" ht="18" customHeight="1" x14ac:dyDescent="0.35">
      <c r="A4" s="76"/>
      <c r="B4" s="76"/>
      <c r="C4" s="76"/>
      <c r="D4" s="76"/>
      <c r="E4" s="76"/>
    </row>
    <row r="5" spans="1:6" s="95" customFormat="1" ht="38" customHeight="1" x14ac:dyDescent="0.35">
      <c r="A5" s="91" t="s">
        <v>0</v>
      </c>
      <c r="B5" s="92" t="s">
        <v>64</v>
      </c>
      <c r="C5" s="93" t="s">
        <v>65</v>
      </c>
      <c r="D5" s="93" t="s">
        <v>2</v>
      </c>
      <c r="E5" s="94" t="s">
        <v>121</v>
      </c>
      <c r="F5" s="96" t="s">
        <v>71</v>
      </c>
    </row>
    <row r="6" spans="1:6" s="84" customFormat="1" ht="15.5" customHeight="1" x14ac:dyDescent="0.35">
      <c r="A6" s="81">
        <v>1</v>
      </c>
      <c r="B6" s="82">
        <v>2</v>
      </c>
      <c r="C6" s="83">
        <v>3</v>
      </c>
      <c r="D6" s="81">
        <v>4</v>
      </c>
      <c r="E6" s="82">
        <v>5</v>
      </c>
      <c r="F6" s="83">
        <v>6</v>
      </c>
    </row>
    <row r="7" spans="1:6" s="69" customFormat="1" ht="19.5" customHeight="1" x14ac:dyDescent="0.35">
      <c r="A7" s="86" t="s">
        <v>45</v>
      </c>
      <c r="B7" s="72" t="s">
        <v>46</v>
      </c>
      <c r="C7" s="73"/>
      <c r="D7" s="75"/>
      <c r="E7" s="128">
        <f t="shared" ref="E7" si="0">SUM(E8:E12)</f>
        <v>9</v>
      </c>
      <c r="F7" s="89"/>
    </row>
    <row r="8" spans="1:6" s="74" customFormat="1" ht="166.5" customHeight="1" x14ac:dyDescent="0.35">
      <c r="A8" s="87">
        <v>1</v>
      </c>
      <c r="B8" s="56" t="s">
        <v>110</v>
      </c>
      <c r="C8" s="78" t="s">
        <v>114</v>
      </c>
      <c r="D8" s="97" t="s">
        <v>102</v>
      </c>
      <c r="E8" s="98">
        <v>4</v>
      </c>
      <c r="F8" s="90"/>
    </row>
    <row r="9" spans="1:6" s="74" customFormat="1" ht="110.5" customHeight="1" x14ac:dyDescent="0.35">
      <c r="A9" s="87">
        <v>2</v>
      </c>
      <c r="B9" s="56" t="s">
        <v>107</v>
      </c>
      <c r="C9" s="78" t="s">
        <v>113</v>
      </c>
      <c r="D9" s="97" t="s">
        <v>11</v>
      </c>
      <c r="E9" s="98">
        <v>1</v>
      </c>
      <c r="F9" s="90"/>
    </row>
    <row r="10" spans="1:6" s="74" customFormat="1" ht="114" customHeight="1" x14ac:dyDescent="0.35">
      <c r="A10" s="87">
        <v>3</v>
      </c>
      <c r="B10" s="56" t="s">
        <v>106</v>
      </c>
      <c r="C10" s="78" t="s">
        <v>116</v>
      </c>
      <c r="D10" s="97" t="s">
        <v>11</v>
      </c>
      <c r="E10" s="98">
        <v>2</v>
      </c>
      <c r="F10" s="90"/>
    </row>
    <row r="11" spans="1:6" s="74" customFormat="1" ht="134" customHeight="1" x14ac:dyDescent="0.35">
      <c r="A11" s="87">
        <v>4</v>
      </c>
      <c r="B11" s="56" t="s">
        <v>108</v>
      </c>
      <c r="C11" s="78" t="s">
        <v>115</v>
      </c>
      <c r="D11" s="99" t="s">
        <v>11</v>
      </c>
      <c r="E11" s="98">
        <v>1</v>
      </c>
      <c r="F11" s="90"/>
    </row>
    <row r="12" spans="1:6" s="74" customFormat="1" ht="121" customHeight="1" x14ac:dyDescent="0.35">
      <c r="A12" s="87">
        <v>5</v>
      </c>
      <c r="B12" s="56" t="s">
        <v>103</v>
      </c>
      <c r="C12" s="79" t="s">
        <v>117</v>
      </c>
      <c r="D12" s="99" t="s">
        <v>11</v>
      </c>
      <c r="E12" s="98">
        <v>1</v>
      </c>
      <c r="F12" s="90"/>
    </row>
    <row r="13" spans="1:6" s="74" customFormat="1" ht="112.5" customHeight="1" x14ac:dyDescent="0.35">
      <c r="A13" s="87">
        <v>6</v>
      </c>
      <c r="B13" s="64" t="s">
        <v>112</v>
      </c>
      <c r="C13" s="77" t="s">
        <v>120</v>
      </c>
      <c r="D13" s="99" t="s">
        <v>11</v>
      </c>
      <c r="E13" s="98">
        <v>2</v>
      </c>
      <c r="F13" s="90"/>
    </row>
    <row r="14" spans="1:6" s="69" customFormat="1" ht="18.5" customHeight="1" x14ac:dyDescent="0.35">
      <c r="A14" s="86" t="s">
        <v>47</v>
      </c>
      <c r="B14" s="72" t="s">
        <v>48</v>
      </c>
      <c r="C14" s="80"/>
      <c r="D14" s="100"/>
      <c r="E14" s="101">
        <v>6</v>
      </c>
      <c r="F14" s="89"/>
    </row>
    <row r="15" spans="1:6" s="74" customFormat="1" ht="175" customHeight="1" x14ac:dyDescent="0.35">
      <c r="A15" s="87">
        <v>1</v>
      </c>
      <c r="B15" s="56" t="s">
        <v>110</v>
      </c>
      <c r="C15" s="78" t="s">
        <v>118</v>
      </c>
      <c r="D15" s="97" t="s">
        <v>20</v>
      </c>
      <c r="E15" s="98">
        <v>3</v>
      </c>
      <c r="F15" s="90"/>
    </row>
    <row r="16" spans="1:6" s="74" customFormat="1" ht="82" customHeight="1" x14ac:dyDescent="0.35">
      <c r="A16" s="87">
        <v>2</v>
      </c>
      <c r="B16" s="64" t="s">
        <v>105</v>
      </c>
      <c r="C16" s="78" t="s">
        <v>119</v>
      </c>
      <c r="D16" s="102" t="s">
        <v>11</v>
      </c>
      <c r="E16" s="103">
        <v>1</v>
      </c>
      <c r="F16" s="90"/>
    </row>
    <row r="17" spans="1:6" s="74" customFormat="1" ht="68.5" customHeight="1" x14ac:dyDescent="0.35">
      <c r="A17" s="87">
        <v>3</v>
      </c>
      <c r="B17" s="85" t="s">
        <v>109</v>
      </c>
      <c r="C17" s="78" t="s">
        <v>122</v>
      </c>
      <c r="D17" s="97" t="s">
        <v>11</v>
      </c>
      <c r="E17" s="98">
        <v>2</v>
      </c>
      <c r="F17" s="90"/>
    </row>
    <row r="18" spans="1:6" s="69" customFormat="1" ht="19.5" customHeight="1" x14ac:dyDescent="0.35">
      <c r="A18" s="68"/>
      <c r="B18" s="107" t="s">
        <v>34</v>
      </c>
      <c r="C18" s="108"/>
      <c r="D18" s="100"/>
      <c r="E18" s="101">
        <v>15</v>
      </c>
      <c r="F18" s="89"/>
    </row>
    <row r="19" spans="1:6" ht="20" customHeight="1" x14ac:dyDescent="0.3">
      <c r="C19" s="88"/>
    </row>
    <row r="20" spans="1:6" ht="20" customHeight="1" x14ac:dyDescent="0.3">
      <c r="C20" s="88"/>
    </row>
  </sheetData>
  <mergeCells count="4">
    <mergeCell ref="A2:F2"/>
    <mergeCell ref="A3:F3"/>
    <mergeCell ref="A1:F1"/>
    <mergeCell ref="B18:C18"/>
  </mergeCells>
  <pageMargins left="0.19685039370078741" right="0.19685039370078741" top="0.55118110236220474" bottom="0.15748031496062992" header="0.55118110236220474" footer="0.31496062992125984"/>
  <pageSetup paperSize="9" scale="9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18"/>
  <sheetViews>
    <sheetView zoomScale="68" zoomScaleNormal="68" workbookViewId="0">
      <selection activeCell="E15" sqref="E15"/>
    </sheetView>
  </sheetViews>
  <sheetFormatPr defaultColWidth="8.7265625" defaultRowHeight="14.5" x14ac:dyDescent="0.35"/>
  <cols>
    <col min="1" max="1" width="6" style="43" customWidth="1"/>
    <col min="2" max="2" width="29.36328125" style="43" customWidth="1"/>
    <col min="3" max="3" width="44.36328125" style="43" customWidth="1"/>
    <col min="4" max="5" width="8.7265625" style="43"/>
    <col min="6" max="6" width="21" style="43" customWidth="1"/>
    <col min="7" max="7" width="8.7265625" style="43"/>
    <col min="8" max="8" width="10.08984375" style="43" customWidth="1"/>
    <col min="9" max="9" width="12.36328125" style="43" customWidth="1"/>
    <col min="10" max="10" width="14.26953125" style="43" customWidth="1"/>
    <col min="11" max="11" width="13" style="43" customWidth="1"/>
    <col min="12" max="12" width="27.90625" style="43" customWidth="1"/>
    <col min="13" max="13" width="14.453125" style="43" customWidth="1"/>
    <col min="14" max="16384" width="8.7265625" style="43"/>
  </cols>
  <sheetData>
    <row r="1" spans="1:13" s="42" customFormat="1" ht="22.5" customHeight="1" x14ac:dyDescent="0.35">
      <c r="A1" s="41" t="s">
        <v>59</v>
      </c>
    </row>
    <row r="2" spans="1:13" ht="36" customHeight="1" x14ac:dyDescent="0.35">
      <c r="A2" s="110" t="s">
        <v>89</v>
      </c>
      <c r="B2" s="110"/>
      <c r="C2" s="110"/>
      <c r="D2" s="110"/>
      <c r="E2" s="110"/>
      <c r="F2" s="110"/>
      <c r="G2" s="110"/>
      <c r="H2" s="110"/>
      <c r="I2" s="110"/>
      <c r="J2" s="110"/>
      <c r="K2" s="110"/>
      <c r="L2" s="110"/>
    </row>
    <row r="3" spans="1:13" ht="20.25" customHeight="1" x14ac:dyDescent="0.35">
      <c r="A3" s="111" t="s">
        <v>90</v>
      </c>
      <c r="B3" s="111"/>
      <c r="C3" s="111"/>
      <c r="D3" s="111"/>
      <c r="E3" s="111"/>
      <c r="F3" s="111"/>
      <c r="G3" s="111"/>
      <c r="H3" s="111"/>
      <c r="I3" s="111"/>
      <c r="J3" s="111"/>
      <c r="K3" s="111"/>
      <c r="L3" s="111"/>
    </row>
    <row r="4" spans="1:13" ht="19.5" customHeight="1" x14ac:dyDescent="0.35"/>
    <row r="5" spans="1:13" s="44" customFormat="1" ht="44.15" customHeight="1" x14ac:dyDescent="0.35">
      <c r="A5" s="109" t="s">
        <v>0</v>
      </c>
      <c r="B5" s="109" t="s">
        <v>64</v>
      </c>
      <c r="C5" s="109" t="s">
        <v>65</v>
      </c>
      <c r="D5" s="109" t="s">
        <v>2</v>
      </c>
      <c r="E5" s="109" t="s">
        <v>66</v>
      </c>
      <c r="F5" s="109" t="s">
        <v>67</v>
      </c>
      <c r="G5" s="109" t="s">
        <v>68</v>
      </c>
      <c r="H5" s="109" t="s">
        <v>69</v>
      </c>
      <c r="I5" s="109" t="s">
        <v>91</v>
      </c>
      <c r="J5" s="109"/>
      <c r="K5" s="109" t="s">
        <v>70</v>
      </c>
      <c r="L5" s="109" t="s">
        <v>71</v>
      </c>
    </row>
    <row r="6" spans="1:13" s="44" customFormat="1" ht="36" customHeight="1" x14ac:dyDescent="0.35">
      <c r="A6" s="109"/>
      <c r="B6" s="109"/>
      <c r="C6" s="109"/>
      <c r="D6" s="109"/>
      <c r="E6" s="109"/>
      <c r="F6" s="109"/>
      <c r="G6" s="109"/>
      <c r="H6" s="109"/>
      <c r="I6" s="45" t="s">
        <v>72</v>
      </c>
      <c r="J6" s="45" t="s">
        <v>73</v>
      </c>
      <c r="K6" s="109"/>
      <c r="L6" s="109"/>
    </row>
    <row r="7" spans="1:13" s="47" customFormat="1" ht="13.5" x14ac:dyDescent="0.35">
      <c r="A7" s="46">
        <v>1</v>
      </c>
      <c r="B7" s="46">
        <v>2</v>
      </c>
      <c r="C7" s="46">
        <v>3</v>
      </c>
      <c r="D7" s="46">
        <v>4</v>
      </c>
      <c r="E7" s="46">
        <v>5</v>
      </c>
      <c r="F7" s="46">
        <v>6</v>
      </c>
      <c r="G7" s="46" t="s">
        <v>74</v>
      </c>
      <c r="H7" s="46">
        <v>8</v>
      </c>
      <c r="I7" s="46">
        <v>9</v>
      </c>
      <c r="J7" s="46" t="s">
        <v>75</v>
      </c>
      <c r="K7" s="46">
        <v>13</v>
      </c>
      <c r="L7" s="46">
        <v>14</v>
      </c>
    </row>
    <row r="8" spans="1:13" s="54" customFormat="1" ht="24" customHeight="1" x14ac:dyDescent="0.35">
      <c r="A8" s="27" t="s">
        <v>45</v>
      </c>
      <c r="B8" s="55" t="s">
        <v>46</v>
      </c>
      <c r="C8" s="27"/>
      <c r="D8" s="48"/>
      <c r="E8" s="36">
        <f>SUM(E9:E12)</f>
        <v>4</v>
      </c>
      <c r="F8" s="49"/>
      <c r="G8" s="36">
        <f>SUM(G9:G12)</f>
        <v>4</v>
      </c>
      <c r="H8" s="36">
        <f>SUM(H9:H12)</f>
        <v>4</v>
      </c>
      <c r="I8" s="36"/>
      <c r="J8" s="36">
        <f>SUM(J9:J12)</f>
        <v>57986100</v>
      </c>
      <c r="K8" s="50" t="s">
        <v>86</v>
      </c>
      <c r="L8" s="53"/>
      <c r="M8" s="58"/>
    </row>
    <row r="9" spans="1:13" s="42" customFormat="1" ht="46" customHeight="1" x14ac:dyDescent="0.35">
      <c r="A9" s="30">
        <v>1</v>
      </c>
      <c r="B9" s="71" t="s">
        <v>18</v>
      </c>
      <c r="C9" s="56" t="s">
        <v>19</v>
      </c>
      <c r="D9" s="32" t="s">
        <v>20</v>
      </c>
      <c r="E9" s="51">
        <v>1</v>
      </c>
      <c r="F9" s="51"/>
      <c r="G9" s="51">
        <f>E9-F9</f>
        <v>1</v>
      </c>
      <c r="H9" s="51">
        <v>1</v>
      </c>
      <c r="I9" s="33">
        <v>19450000</v>
      </c>
      <c r="J9" s="52">
        <f>H9*I9</f>
        <v>19450000</v>
      </c>
      <c r="K9" s="52"/>
      <c r="L9" s="32" t="s">
        <v>98</v>
      </c>
    </row>
    <row r="10" spans="1:13" s="42" customFormat="1" ht="46" customHeight="1" x14ac:dyDescent="0.35">
      <c r="A10" s="30">
        <v>2</v>
      </c>
      <c r="B10" s="71" t="s">
        <v>18</v>
      </c>
      <c r="C10" s="56" t="s">
        <v>19</v>
      </c>
      <c r="D10" s="32" t="s">
        <v>20</v>
      </c>
      <c r="E10" s="51">
        <v>1</v>
      </c>
      <c r="F10" s="51"/>
      <c r="G10" s="51">
        <f t="shared" ref="G10:G16" si="0">E10-F10</f>
        <v>1</v>
      </c>
      <c r="H10" s="51">
        <v>1</v>
      </c>
      <c r="I10" s="33">
        <v>19450000</v>
      </c>
      <c r="J10" s="52">
        <f t="shared" ref="J10:J16" si="1">H10*I10</f>
        <v>19450000</v>
      </c>
      <c r="K10" s="52"/>
      <c r="L10" s="32" t="s">
        <v>99</v>
      </c>
    </row>
    <row r="11" spans="1:13" s="42" customFormat="1" ht="46.5" customHeight="1" x14ac:dyDescent="0.35">
      <c r="A11" s="30">
        <v>3</v>
      </c>
      <c r="B11" s="71" t="s">
        <v>31</v>
      </c>
      <c r="C11" s="56" t="s">
        <v>32</v>
      </c>
      <c r="D11" s="32" t="s">
        <v>11</v>
      </c>
      <c r="E11" s="51">
        <v>1</v>
      </c>
      <c r="F11" s="51"/>
      <c r="G11" s="51">
        <f t="shared" si="0"/>
        <v>1</v>
      </c>
      <c r="H11" s="51">
        <v>1</v>
      </c>
      <c r="I11" s="33">
        <f>8850000-13900</f>
        <v>8836100</v>
      </c>
      <c r="J11" s="52">
        <f t="shared" si="1"/>
        <v>8836100</v>
      </c>
      <c r="K11" s="52"/>
      <c r="L11" s="32" t="s">
        <v>101</v>
      </c>
    </row>
    <row r="12" spans="1:13" s="42" customFormat="1" ht="36" customHeight="1" x14ac:dyDescent="0.35">
      <c r="A12" s="30">
        <v>4</v>
      </c>
      <c r="B12" s="71" t="s">
        <v>28</v>
      </c>
      <c r="C12" s="56" t="s">
        <v>29</v>
      </c>
      <c r="D12" s="32" t="s">
        <v>11</v>
      </c>
      <c r="E12" s="51">
        <v>1</v>
      </c>
      <c r="F12" s="51"/>
      <c r="G12" s="51">
        <f t="shared" si="0"/>
        <v>1</v>
      </c>
      <c r="H12" s="51">
        <v>1</v>
      </c>
      <c r="I12" s="33">
        <v>10250000</v>
      </c>
      <c r="J12" s="52">
        <f t="shared" si="1"/>
        <v>10250000</v>
      </c>
      <c r="K12" s="52"/>
      <c r="L12" s="32" t="s">
        <v>100</v>
      </c>
    </row>
    <row r="13" spans="1:13" s="42" customFormat="1" ht="26.5" customHeight="1" x14ac:dyDescent="0.35">
      <c r="A13" s="27" t="s">
        <v>47</v>
      </c>
      <c r="B13" s="31" t="s">
        <v>48</v>
      </c>
      <c r="C13" s="57"/>
      <c r="D13" s="27"/>
      <c r="E13" s="34">
        <f t="shared" ref="E13:G13" si="2">E14+E16+E15</f>
        <v>6</v>
      </c>
      <c r="F13" s="34">
        <f t="shared" si="2"/>
        <v>0</v>
      </c>
      <c r="G13" s="34">
        <f t="shared" si="2"/>
        <v>6</v>
      </c>
      <c r="H13" s="34">
        <f>H14+H16+H15</f>
        <v>4</v>
      </c>
      <c r="I13" s="34"/>
      <c r="J13" s="34">
        <f>SUM(J14:J16)</f>
        <v>65950000</v>
      </c>
      <c r="K13" s="50" t="s">
        <v>86</v>
      </c>
      <c r="L13" s="31"/>
    </row>
    <row r="14" spans="1:13" s="42" customFormat="1" ht="48.65" customHeight="1" x14ac:dyDescent="0.35">
      <c r="A14" s="30">
        <v>1</v>
      </c>
      <c r="B14" s="32" t="s">
        <v>18</v>
      </c>
      <c r="C14" s="56" t="s">
        <v>19</v>
      </c>
      <c r="D14" s="30" t="s">
        <v>20</v>
      </c>
      <c r="E14" s="51">
        <v>2</v>
      </c>
      <c r="F14" s="51"/>
      <c r="G14" s="51">
        <f t="shared" si="0"/>
        <v>2</v>
      </c>
      <c r="H14" s="30">
        <v>1</v>
      </c>
      <c r="I14" s="35">
        <v>19450000</v>
      </c>
      <c r="J14" s="52">
        <f t="shared" si="1"/>
        <v>19450000</v>
      </c>
      <c r="K14" s="49"/>
      <c r="L14" s="32" t="s">
        <v>94</v>
      </c>
    </row>
    <row r="15" spans="1:13" s="42" customFormat="1" ht="48.65" customHeight="1" x14ac:dyDescent="0.35">
      <c r="A15" s="30">
        <v>2</v>
      </c>
      <c r="B15" s="32" t="s">
        <v>18</v>
      </c>
      <c r="C15" s="56" t="s">
        <v>19</v>
      </c>
      <c r="D15" s="30" t="s">
        <v>20</v>
      </c>
      <c r="E15" s="51">
        <v>2</v>
      </c>
      <c r="F15" s="51"/>
      <c r="G15" s="51">
        <f t="shared" si="0"/>
        <v>2</v>
      </c>
      <c r="H15" s="30">
        <v>2</v>
      </c>
      <c r="I15" s="35">
        <v>19450000</v>
      </c>
      <c r="J15" s="52">
        <f t="shared" si="1"/>
        <v>38900000</v>
      </c>
      <c r="K15" s="49"/>
      <c r="L15" s="32" t="s">
        <v>95</v>
      </c>
    </row>
    <row r="16" spans="1:13" s="42" customFormat="1" ht="37" customHeight="1" x14ac:dyDescent="0.35">
      <c r="A16" s="30">
        <v>3</v>
      </c>
      <c r="B16" s="63" t="s">
        <v>93</v>
      </c>
      <c r="C16" s="64" t="s">
        <v>104</v>
      </c>
      <c r="D16" s="30" t="s">
        <v>11</v>
      </c>
      <c r="E16" s="51">
        <v>2</v>
      </c>
      <c r="F16" s="51"/>
      <c r="G16" s="51">
        <f t="shared" si="0"/>
        <v>2</v>
      </c>
      <c r="H16" s="30">
        <v>1</v>
      </c>
      <c r="I16" s="35">
        <v>7600000</v>
      </c>
      <c r="J16" s="52">
        <f t="shared" si="1"/>
        <v>7600000</v>
      </c>
      <c r="K16" s="49"/>
      <c r="L16" s="32" t="s">
        <v>96</v>
      </c>
    </row>
    <row r="17" spans="1:12" s="54" customFormat="1" ht="22" customHeight="1" x14ac:dyDescent="0.35">
      <c r="A17" s="27"/>
      <c r="B17" s="27" t="s">
        <v>34</v>
      </c>
      <c r="C17" s="49"/>
      <c r="D17" s="27"/>
      <c r="E17" s="50">
        <f t="shared" ref="E17:I17" si="3">E13+E8</f>
        <v>10</v>
      </c>
      <c r="F17" s="50">
        <f t="shared" si="3"/>
        <v>0</v>
      </c>
      <c r="G17" s="50">
        <f t="shared" si="3"/>
        <v>10</v>
      </c>
      <c r="H17" s="50">
        <f t="shared" si="3"/>
        <v>8</v>
      </c>
      <c r="I17" s="50">
        <f t="shared" si="3"/>
        <v>0</v>
      </c>
      <c r="J17" s="50">
        <f>J13+J8</f>
        <v>123936100</v>
      </c>
      <c r="K17" s="49"/>
      <c r="L17" s="53"/>
    </row>
    <row r="18" spans="1:12" s="59" customFormat="1" ht="21" customHeight="1" x14ac:dyDescent="0.35">
      <c r="B18" s="60" t="s">
        <v>87</v>
      </c>
      <c r="C18" s="61" t="s">
        <v>97</v>
      </c>
    </row>
  </sheetData>
  <mergeCells count="13">
    <mergeCell ref="I5:J5"/>
    <mergeCell ref="K5:K6"/>
    <mergeCell ref="L5:L6"/>
    <mergeCell ref="A2:L2"/>
    <mergeCell ref="A3:L3"/>
    <mergeCell ref="A5:A6"/>
    <mergeCell ref="B5:B6"/>
    <mergeCell ref="C5:C6"/>
    <mergeCell ref="D5:D6"/>
    <mergeCell ref="E5:E6"/>
    <mergeCell ref="F5:F6"/>
    <mergeCell ref="G5:G6"/>
    <mergeCell ref="H5:H6"/>
  </mergeCells>
  <pageMargins left="0.23622047244094491" right="0.15748031496062992" top="0.39370078740157483" bottom="0.31496062992125984"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20"/>
  <sheetViews>
    <sheetView topLeftCell="A4" zoomScale="56" zoomScaleNormal="89" workbookViewId="0">
      <selection activeCell="F41" sqref="F41"/>
    </sheetView>
  </sheetViews>
  <sheetFormatPr defaultColWidth="8.7265625" defaultRowHeight="14.5" x14ac:dyDescent="0.35"/>
  <cols>
    <col min="1" max="1" width="6" style="43" customWidth="1"/>
    <col min="2" max="2" width="23.90625" style="43" customWidth="1"/>
    <col min="3" max="3" width="48.26953125" style="43" customWidth="1"/>
    <col min="4" max="5" width="8.7265625" style="43"/>
    <col min="6" max="6" width="21" style="43" customWidth="1"/>
    <col min="7" max="7" width="8.7265625" style="43"/>
    <col min="8" max="8" width="10.08984375" style="43" customWidth="1"/>
    <col min="9" max="9" width="12.36328125" style="43" customWidth="1"/>
    <col min="10" max="10" width="16" style="43" customWidth="1"/>
    <col min="11" max="11" width="13" style="43" customWidth="1"/>
    <col min="12" max="12" width="29.90625" style="43" customWidth="1"/>
    <col min="13" max="13" width="14.453125" style="43" customWidth="1"/>
    <col min="14" max="16384" width="8.7265625" style="43"/>
  </cols>
  <sheetData>
    <row r="1" spans="1:13" s="42" customFormat="1" ht="22.5" customHeight="1" x14ac:dyDescent="0.35">
      <c r="A1" s="41" t="s">
        <v>59</v>
      </c>
    </row>
    <row r="2" spans="1:13" ht="36" customHeight="1" x14ac:dyDescent="0.35">
      <c r="A2" s="110" t="s">
        <v>89</v>
      </c>
      <c r="B2" s="110"/>
      <c r="C2" s="110"/>
      <c r="D2" s="110"/>
      <c r="E2" s="110"/>
      <c r="F2" s="110"/>
      <c r="G2" s="110"/>
      <c r="H2" s="110"/>
      <c r="I2" s="110"/>
      <c r="J2" s="110"/>
      <c r="K2" s="110"/>
      <c r="L2" s="110"/>
    </row>
    <row r="3" spans="1:13" ht="20.25" customHeight="1" x14ac:dyDescent="0.35">
      <c r="A3" s="111" t="s">
        <v>90</v>
      </c>
      <c r="B3" s="111"/>
      <c r="C3" s="111"/>
      <c r="D3" s="111"/>
      <c r="E3" s="111"/>
      <c r="F3" s="111"/>
      <c r="G3" s="111"/>
      <c r="H3" s="111"/>
      <c r="I3" s="111"/>
      <c r="J3" s="111"/>
      <c r="K3" s="111"/>
      <c r="L3" s="111"/>
    </row>
    <row r="4" spans="1:13" ht="19.5" customHeight="1" x14ac:dyDescent="0.35"/>
    <row r="5" spans="1:13" s="44" customFormat="1" ht="44.15" customHeight="1" x14ac:dyDescent="0.35">
      <c r="A5" s="109" t="s">
        <v>0</v>
      </c>
      <c r="B5" s="109" t="s">
        <v>64</v>
      </c>
      <c r="C5" s="109" t="s">
        <v>65</v>
      </c>
      <c r="D5" s="109" t="s">
        <v>2</v>
      </c>
      <c r="E5" s="109" t="s">
        <v>66</v>
      </c>
      <c r="F5" s="109" t="s">
        <v>67</v>
      </c>
      <c r="G5" s="109" t="s">
        <v>68</v>
      </c>
      <c r="H5" s="109" t="s">
        <v>69</v>
      </c>
      <c r="I5" s="109" t="s">
        <v>91</v>
      </c>
      <c r="J5" s="109"/>
      <c r="K5" s="109" t="s">
        <v>70</v>
      </c>
      <c r="L5" s="112" t="s">
        <v>71</v>
      </c>
    </row>
    <row r="6" spans="1:13" s="44" customFormat="1" ht="36" customHeight="1" x14ac:dyDescent="0.35">
      <c r="A6" s="109"/>
      <c r="B6" s="109"/>
      <c r="C6" s="109"/>
      <c r="D6" s="109"/>
      <c r="E6" s="109"/>
      <c r="F6" s="109"/>
      <c r="G6" s="109"/>
      <c r="H6" s="109"/>
      <c r="I6" s="45" t="s">
        <v>72</v>
      </c>
      <c r="J6" s="45" t="s">
        <v>73</v>
      </c>
      <c r="K6" s="109"/>
      <c r="L6" s="113"/>
    </row>
    <row r="7" spans="1:13" s="47" customFormat="1" ht="13.5" x14ac:dyDescent="0.35">
      <c r="A7" s="46">
        <v>1</v>
      </c>
      <c r="B7" s="46">
        <v>2</v>
      </c>
      <c r="C7" s="46">
        <v>3</v>
      </c>
      <c r="D7" s="46">
        <v>4</v>
      </c>
      <c r="E7" s="46">
        <v>5</v>
      </c>
      <c r="F7" s="46">
        <v>6</v>
      </c>
      <c r="G7" s="46" t="s">
        <v>74</v>
      </c>
      <c r="H7" s="46">
        <v>8</v>
      </c>
      <c r="I7" s="46">
        <v>9</v>
      </c>
      <c r="J7" s="46" t="s">
        <v>75</v>
      </c>
      <c r="K7" s="46">
        <v>13</v>
      </c>
      <c r="L7" s="46">
        <v>14</v>
      </c>
    </row>
    <row r="8" spans="1:13" s="54" customFormat="1" ht="24" customHeight="1" x14ac:dyDescent="0.35">
      <c r="A8" s="27" t="s">
        <v>45</v>
      </c>
      <c r="B8" s="55" t="s">
        <v>46</v>
      </c>
      <c r="C8" s="27"/>
      <c r="D8" s="48"/>
      <c r="E8" s="36">
        <f>SUM(E9:E15)</f>
        <v>7</v>
      </c>
      <c r="F8" s="49"/>
      <c r="G8" s="36">
        <f>SUM(G9:G15)</f>
        <v>7</v>
      </c>
      <c r="H8" s="36">
        <f>SUM(H9:H15)</f>
        <v>7</v>
      </c>
      <c r="I8" s="36"/>
      <c r="J8" s="36">
        <f>SUM(J9:J15)</f>
        <v>131680000</v>
      </c>
      <c r="K8" s="50" t="s">
        <v>86</v>
      </c>
      <c r="L8" s="53"/>
      <c r="M8" s="58"/>
    </row>
    <row r="9" spans="1:13" s="42" customFormat="1" ht="46" customHeight="1" x14ac:dyDescent="0.35">
      <c r="A9" s="30">
        <v>1</v>
      </c>
      <c r="B9" s="71" t="s">
        <v>9</v>
      </c>
      <c r="C9" s="56" t="s">
        <v>10</v>
      </c>
      <c r="D9" s="30" t="s">
        <v>11</v>
      </c>
      <c r="E9" s="51">
        <v>1</v>
      </c>
      <c r="F9" s="51"/>
      <c r="G9" s="51">
        <f>E9-F9</f>
        <v>1</v>
      </c>
      <c r="H9" s="51">
        <v>1</v>
      </c>
      <c r="I9" s="33">
        <v>23530000</v>
      </c>
      <c r="J9" s="52">
        <f>H9*I9</f>
        <v>23530000</v>
      </c>
      <c r="K9" s="52"/>
      <c r="L9" s="32" t="s">
        <v>78</v>
      </c>
    </row>
    <row r="10" spans="1:13" s="42" customFormat="1" ht="46" customHeight="1" x14ac:dyDescent="0.35">
      <c r="A10" s="30">
        <v>2</v>
      </c>
      <c r="B10" s="32" t="s">
        <v>9</v>
      </c>
      <c r="C10" s="56" t="s">
        <v>13</v>
      </c>
      <c r="D10" s="30" t="s">
        <v>11</v>
      </c>
      <c r="E10" s="51">
        <v>1</v>
      </c>
      <c r="F10" s="51"/>
      <c r="G10" s="51">
        <f t="shared" ref="G10:G18" si="0">E10-F10</f>
        <v>1</v>
      </c>
      <c r="H10" s="51">
        <v>1</v>
      </c>
      <c r="I10" s="33">
        <v>20000000</v>
      </c>
      <c r="J10" s="52">
        <f t="shared" ref="J10:J18" si="1">H10*I10</f>
        <v>20000000</v>
      </c>
      <c r="K10" s="52"/>
      <c r="L10" s="32" t="s">
        <v>79</v>
      </c>
    </row>
    <row r="11" spans="1:13" s="42" customFormat="1" ht="46" customHeight="1" x14ac:dyDescent="0.35">
      <c r="A11" s="30">
        <v>3</v>
      </c>
      <c r="B11" s="71" t="s">
        <v>18</v>
      </c>
      <c r="C11" s="56" t="s">
        <v>19</v>
      </c>
      <c r="D11" s="30" t="s">
        <v>20</v>
      </c>
      <c r="E11" s="51">
        <v>1</v>
      </c>
      <c r="F11" s="51"/>
      <c r="G11" s="51">
        <f t="shared" si="0"/>
        <v>1</v>
      </c>
      <c r="H11" s="51">
        <v>1</v>
      </c>
      <c r="I11" s="33">
        <v>19450000</v>
      </c>
      <c r="J11" s="52">
        <f t="shared" si="1"/>
        <v>19450000</v>
      </c>
      <c r="K11" s="52"/>
      <c r="L11" s="32" t="s">
        <v>80</v>
      </c>
    </row>
    <row r="12" spans="1:13" s="42" customFormat="1" ht="46" customHeight="1" x14ac:dyDescent="0.35">
      <c r="A12" s="30">
        <v>4</v>
      </c>
      <c r="B12" s="71" t="s">
        <v>18</v>
      </c>
      <c r="C12" s="56" t="s">
        <v>19</v>
      </c>
      <c r="D12" s="30" t="s">
        <v>20</v>
      </c>
      <c r="E12" s="51">
        <v>1</v>
      </c>
      <c r="F12" s="51"/>
      <c r="G12" s="51">
        <f t="shared" si="0"/>
        <v>1</v>
      </c>
      <c r="H12" s="51">
        <v>1</v>
      </c>
      <c r="I12" s="33">
        <v>19450000</v>
      </c>
      <c r="J12" s="52">
        <f t="shared" si="1"/>
        <v>19450000</v>
      </c>
      <c r="K12" s="52"/>
      <c r="L12" s="32" t="s">
        <v>81</v>
      </c>
    </row>
    <row r="13" spans="1:13" s="42" customFormat="1" ht="46" customHeight="1" x14ac:dyDescent="0.35">
      <c r="A13" s="30">
        <v>5</v>
      </c>
      <c r="B13" s="32" t="s">
        <v>9</v>
      </c>
      <c r="C13" s="56" t="s">
        <v>15</v>
      </c>
      <c r="D13" s="30" t="s">
        <v>11</v>
      </c>
      <c r="E13" s="51">
        <v>1</v>
      </c>
      <c r="F13" s="51"/>
      <c r="G13" s="51">
        <f t="shared" si="0"/>
        <v>1</v>
      </c>
      <c r="H13" s="51">
        <v>1</v>
      </c>
      <c r="I13" s="33">
        <v>19500000</v>
      </c>
      <c r="J13" s="52">
        <f t="shared" si="1"/>
        <v>19500000</v>
      </c>
      <c r="K13" s="52"/>
      <c r="L13" s="32" t="s">
        <v>82</v>
      </c>
    </row>
    <row r="14" spans="1:13" s="42" customFormat="1" ht="46" customHeight="1" x14ac:dyDescent="0.35">
      <c r="A14" s="30">
        <v>6</v>
      </c>
      <c r="B14" s="32" t="s">
        <v>9</v>
      </c>
      <c r="C14" s="56" t="s">
        <v>15</v>
      </c>
      <c r="D14" s="30" t="s">
        <v>11</v>
      </c>
      <c r="E14" s="51">
        <v>1</v>
      </c>
      <c r="F14" s="51"/>
      <c r="G14" s="51">
        <f t="shared" si="0"/>
        <v>1</v>
      </c>
      <c r="H14" s="51">
        <v>1</v>
      </c>
      <c r="I14" s="33">
        <v>19500000</v>
      </c>
      <c r="J14" s="52">
        <f t="shared" si="1"/>
        <v>19500000</v>
      </c>
      <c r="K14" s="52"/>
      <c r="L14" s="32" t="s">
        <v>83</v>
      </c>
    </row>
    <row r="15" spans="1:13" s="42" customFormat="1" ht="36.65" customHeight="1" x14ac:dyDescent="0.35">
      <c r="A15" s="30">
        <v>7</v>
      </c>
      <c r="B15" s="71" t="s">
        <v>25</v>
      </c>
      <c r="C15" s="56" t="s">
        <v>76</v>
      </c>
      <c r="D15" s="30" t="s">
        <v>11</v>
      </c>
      <c r="E15" s="51">
        <v>1</v>
      </c>
      <c r="F15" s="51"/>
      <c r="G15" s="51">
        <f t="shared" si="0"/>
        <v>1</v>
      </c>
      <c r="H15" s="51">
        <v>1</v>
      </c>
      <c r="I15" s="33">
        <v>10250000</v>
      </c>
      <c r="J15" s="52">
        <f t="shared" si="1"/>
        <v>10250000</v>
      </c>
      <c r="K15" s="52"/>
      <c r="L15" s="32" t="s">
        <v>84</v>
      </c>
    </row>
    <row r="16" spans="1:13" s="42" customFormat="1" ht="26.5" customHeight="1" x14ac:dyDescent="0.35">
      <c r="A16" s="27" t="s">
        <v>47</v>
      </c>
      <c r="B16" s="65" t="s">
        <v>48</v>
      </c>
      <c r="C16" s="57"/>
      <c r="D16" s="27"/>
      <c r="E16" s="34">
        <f t="shared" ref="E16:H16" si="2">E17+E18</f>
        <v>4</v>
      </c>
      <c r="F16" s="34">
        <f t="shared" si="2"/>
        <v>0</v>
      </c>
      <c r="G16" s="34">
        <f t="shared" si="2"/>
        <v>4</v>
      </c>
      <c r="H16" s="34">
        <f t="shared" si="2"/>
        <v>2</v>
      </c>
      <c r="I16" s="34"/>
      <c r="J16" s="34">
        <f>J17+J18</f>
        <v>11320000</v>
      </c>
      <c r="K16" s="50" t="s">
        <v>86</v>
      </c>
      <c r="L16" s="31"/>
    </row>
    <row r="17" spans="1:12" s="42" customFormat="1" ht="39.65" customHeight="1" x14ac:dyDescent="0.35">
      <c r="A17" s="30">
        <v>1</v>
      </c>
      <c r="B17" s="32" t="s">
        <v>77</v>
      </c>
      <c r="C17" s="56" t="s">
        <v>38</v>
      </c>
      <c r="D17" s="30" t="s">
        <v>11</v>
      </c>
      <c r="E17" s="51">
        <v>2</v>
      </c>
      <c r="F17" s="51"/>
      <c r="G17" s="51">
        <f t="shared" si="0"/>
        <v>2</v>
      </c>
      <c r="H17" s="51">
        <v>1</v>
      </c>
      <c r="I17" s="35">
        <v>5660000</v>
      </c>
      <c r="J17" s="52">
        <f t="shared" si="1"/>
        <v>5660000</v>
      </c>
      <c r="K17" s="49"/>
      <c r="L17" s="32" t="s">
        <v>50</v>
      </c>
    </row>
    <row r="18" spans="1:12" s="42" customFormat="1" ht="39.65" customHeight="1" x14ac:dyDescent="0.35">
      <c r="A18" s="30">
        <v>2</v>
      </c>
      <c r="B18" s="32" t="s">
        <v>77</v>
      </c>
      <c r="C18" s="56" t="s">
        <v>38</v>
      </c>
      <c r="D18" s="30" t="s">
        <v>11</v>
      </c>
      <c r="E18" s="51">
        <v>2</v>
      </c>
      <c r="F18" s="51"/>
      <c r="G18" s="51">
        <f t="shared" si="0"/>
        <v>2</v>
      </c>
      <c r="H18" s="51">
        <v>1</v>
      </c>
      <c r="I18" s="35">
        <v>5660000</v>
      </c>
      <c r="J18" s="52">
        <f t="shared" si="1"/>
        <v>5660000</v>
      </c>
      <c r="K18" s="49"/>
      <c r="L18" s="32" t="s">
        <v>85</v>
      </c>
    </row>
    <row r="19" spans="1:12" s="54" customFormat="1" ht="22" customHeight="1" x14ac:dyDescent="0.35">
      <c r="A19" s="27"/>
      <c r="B19" s="27" t="s">
        <v>34</v>
      </c>
      <c r="C19" s="49"/>
      <c r="D19" s="27"/>
      <c r="E19" s="50">
        <f t="shared" ref="E19:H19" si="3">E16+E8</f>
        <v>11</v>
      </c>
      <c r="F19" s="50">
        <f t="shared" si="3"/>
        <v>0</v>
      </c>
      <c r="G19" s="50">
        <f t="shared" si="3"/>
        <v>11</v>
      </c>
      <c r="H19" s="50">
        <f t="shared" si="3"/>
        <v>9</v>
      </c>
      <c r="I19" s="50"/>
      <c r="J19" s="50">
        <f>J16+J8</f>
        <v>143000000</v>
      </c>
      <c r="K19" s="49"/>
      <c r="L19" s="53"/>
    </row>
    <row r="20" spans="1:12" s="59" customFormat="1" ht="21" customHeight="1" x14ac:dyDescent="0.35">
      <c r="B20" s="60" t="s">
        <v>87</v>
      </c>
      <c r="C20" s="61" t="s">
        <v>88</v>
      </c>
      <c r="J20" s="70">
        <f>J19+'Mua sắm-123'!J17</f>
        <v>266936100</v>
      </c>
    </row>
  </sheetData>
  <mergeCells count="13">
    <mergeCell ref="I5:J5"/>
    <mergeCell ref="K5:K6"/>
    <mergeCell ref="L5:L6"/>
    <mergeCell ref="A2:L2"/>
    <mergeCell ref="A3:L3"/>
    <mergeCell ref="A5:A6"/>
    <mergeCell ref="B5:B6"/>
    <mergeCell ref="C5:C6"/>
    <mergeCell ref="D5:D6"/>
    <mergeCell ref="E5:E6"/>
    <mergeCell ref="F5:F6"/>
    <mergeCell ref="G5:G6"/>
    <mergeCell ref="H5:H6"/>
  </mergeCells>
  <pageMargins left="0.28000000000000003" right="0.15748031496062992" top="0.39370078740157483" bottom="0.31496062992125984"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topLeftCell="A28" zoomScale="90" workbookViewId="0">
      <selection activeCell="H30" sqref="H30"/>
    </sheetView>
  </sheetViews>
  <sheetFormatPr defaultRowHeight="14.5" x14ac:dyDescent="0.35"/>
  <cols>
    <col min="2" max="3" width="41.36328125" customWidth="1"/>
    <col min="6" max="6" width="10.6328125" bestFit="1" customWidth="1"/>
    <col min="7" max="7" width="24.453125" customWidth="1"/>
    <col min="8" max="8" width="24.6328125" customWidth="1"/>
    <col min="9" max="9" width="16.36328125" customWidth="1"/>
  </cols>
  <sheetData>
    <row r="1" spans="1:8" ht="45" x14ac:dyDescent="0.35">
      <c r="A1" s="114" t="s">
        <v>0</v>
      </c>
      <c r="B1" s="114" t="s">
        <v>1</v>
      </c>
      <c r="C1" s="1"/>
      <c r="D1" s="114" t="s">
        <v>2</v>
      </c>
      <c r="E1" s="114" t="s">
        <v>3</v>
      </c>
      <c r="F1" s="2" t="s">
        <v>4</v>
      </c>
      <c r="G1" s="2" t="s">
        <v>6</v>
      </c>
      <c r="H1" s="114" t="s">
        <v>8</v>
      </c>
    </row>
    <row r="2" spans="1:8" ht="47" thickBot="1" x14ac:dyDescent="0.4">
      <c r="A2" s="115"/>
      <c r="B2" s="115"/>
      <c r="C2" s="8"/>
      <c r="D2" s="115"/>
      <c r="E2" s="115"/>
      <c r="F2" s="3" t="s">
        <v>5</v>
      </c>
      <c r="G2" s="3" t="s">
        <v>7</v>
      </c>
      <c r="H2" s="115"/>
    </row>
    <row r="3" spans="1:8" ht="24.65" customHeight="1" x14ac:dyDescent="0.35">
      <c r="A3" s="118">
        <v>1</v>
      </c>
      <c r="B3" s="4" t="s">
        <v>9</v>
      </c>
      <c r="C3" s="4"/>
      <c r="D3" s="116" t="s">
        <v>11</v>
      </c>
      <c r="E3" s="116">
        <v>1</v>
      </c>
      <c r="F3" s="120">
        <v>25000000</v>
      </c>
      <c r="G3" s="120">
        <v>23530000</v>
      </c>
      <c r="H3" s="116" t="s">
        <v>12</v>
      </c>
    </row>
    <row r="4" spans="1:8" ht="24.65" customHeight="1" thickBot="1" x14ac:dyDescent="0.4">
      <c r="A4" s="119"/>
      <c r="B4" s="5" t="s">
        <v>10</v>
      </c>
      <c r="C4" s="5"/>
      <c r="D4" s="117"/>
      <c r="E4" s="117"/>
      <c r="F4" s="121"/>
      <c r="G4" s="121"/>
      <c r="H4" s="117"/>
    </row>
    <row r="5" spans="1:8" ht="24.65" customHeight="1" x14ac:dyDescent="0.35">
      <c r="A5" s="118">
        <v>2</v>
      </c>
      <c r="B5" s="4" t="s">
        <v>9</v>
      </c>
      <c r="C5" s="4"/>
      <c r="D5" s="116" t="s">
        <v>11</v>
      </c>
      <c r="E5" s="116">
        <v>1</v>
      </c>
      <c r="F5" s="120">
        <v>20000000</v>
      </c>
      <c r="G5" s="120">
        <v>20000000</v>
      </c>
      <c r="H5" s="116" t="s">
        <v>14</v>
      </c>
    </row>
    <row r="6" spans="1:8" ht="24.65" customHeight="1" thickBot="1" x14ac:dyDescent="0.4">
      <c r="A6" s="119"/>
      <c r="B6" s="5" t="s">
        <v>13</v>
      </c>
      <c r="C6" s="5"/>
      <c r="D6" s="117"/>
      <c r="E6" s="117"/>
      <c r="F6" s="121"/>
      <c r="G6" s="121"/>
      <c r="H6" s="117"/>
    </row>
    <row r="7" spans="1:8" ht="24.65" customHeight="1" x14ac:dyDescent="0.35">
      <c r="A7" s="118">
        <v>5</v>
      </c>
      <c r="B7" s="4" t="s">
        <v>18</v>
      </c>
      <c r="C7" s="4"/>
      <c r="D7" s="116" t="s">
        <v>20</v>
      </c>
      <c r="E7" s="116">
        <v>1</v>
      </c>
      <c r="F7" s="120">
        <v>20000000</v>
      </c>
      <c r="G7" s="120">
        <v>19450000</v>
      </c>
      <c r="H7" s="116" t="s">
        <v>21</v>
      </c>
    </row>
    <row r="8" spans="1:8" ht="24.65" customHeight="1" thickBot="1" x14ac:dyDescent="0.4">
      <c r="A8" s="119"/>
      <c r="B8" s="5" t="s">
        <v>19</v>
      </c>
      <c r="C8" s="5"/>
      <c r="D8" s="117"/>
      <c r="E8" s="117"/>
      <c r="F8" s="121"/>
      <c r="G8" s="121"/>
      <c r="H8" s="117"/>
    </row>
    <row r="9" spans="1:8" ht="24.65" customHeight="1" x14ac:dyDescent="0.35">
      <c r="A9" s="118">
        <v>6</v>
      </c>
      <c r="B9" s="4" t="s">
        <v>18</v>
      </c>
      <c r="C9" s="4"/>
      <c r="D9" s="116" t="s">
        <v>20</v>
      </c>
      <c r="E9" s="116">
        <v>1</v>
      </c>
      <c r="F9" s="120">
        <v>20000000</v>
      </c>
      <c r="G9" s="120">
        <v>19450000</v>
      </c>
      <c r="H9" s="116" t="s">
        <v>22</v>
      </c>
    </row>
    <row r="10" spans="1:8" ht="24.65" customHeight="1" thickBot="1" x14ac:dyDescent="0.4">
      <c r="A10" s="119"/>
      <c r="B10" s="5" t="s">
        <v>19</v>
      </c>
      <c r="C10" s="5"/>
      <c r="D10" s="117"/>
      <c r="E10" s="117"/>
      <c r="F10" s="121"/>
      <c r="G10" s="121"/>
      <c r="H10" s="117"/>
    </row>
    <row r="11" spans="1:8" ht="24.65" customHeight="1" x14ac:dyDescent="0.35">
      <c r="A11" s="118">
        <v>3</v>
      </c>
      <c r="B11" s="4" t="s">
        <v>9</v>
      </c>
      <c r="C11" s="4"/>
      <c r="D11" s="116" t="s">
        <v>11</v>
      </c>
      <c r="E11" s="116">
        <v>1</v>
      </c>
      <c r="F11" s="120">
        <v>20000000</v>
      </c>
      <c r="G11" s="120">
        <v>19500000</v>
      </c>
      <c r="H11" s="116" t="s">
        <v>16</v>
      </c>
    </row>
    <row r="12" spans="1:8" ht="24.65" customHeight="1" thickBot="1" x14ac:dyDescent="0.4">
      <c r="A12" s="119"/>
      <c r="B12" s="5" t="s">
        <v>15</v>
      </c>
      <c r="C12" s="5"/>
      <c r="D12" s="117"/>
      <c r="E12" s="117"/>
      <c r="F12" s="121"/>
      <c r="G12" s="121"/>
      <c r="H12" s="117"/>
    </row>
    <row r="13" spans="1:8" ht="24.65" customHeight="1" x14ac:dyDescent="0.35">
      <c r="A13" s="118">
        <v>4</v>
      </c>
      <c r="B13" s="4" t="s">
        <v>9</v>
      </c>
      <c r="C13" s="4"/>
      <c r="D13" s="116" t="s">
        <v>11</v>
      </c>
      <c r="E13" s="116">
        <v>1</v>
      </c>
      <c r="F13" s="120">
        <v>20000000</v>
      </c>
      <c r="G13" s="120">
        <v>19500000</v>
      </c>
      <c r="H13" s="116" t="s">
        <v>17</v>
      </c>
    </row>
    <row r="14" spans="1:8" ht="24.65" customHeight="1" thickBot="1" x14ac:dyDescent="0.4">
      <c r="A14" s="119"/>
      <c r="B14" s="5" t="s">
        <v>15</v>
      </c>
      <c r="C14" s="5"/>
      <c r="D14" s="117"/>
      <c r="E14" s="117"/>
      <c r="F14" s="121"/>
      <c r="G14" s="121"/>
      <c r="H14" s="117"/>
    </row>
    <row r="15" spans="1:8" ht="24.65" customHeight="1" x14ac:dyDescent="0.35">
      <c r="A15" s="118">
        <v>9</v>
      </c>
      <c r="B15" s="4" t="s">
        <v>25</v>
      </c>
      <c r="C15" s="4"/>
      <c r="D15" s="116" t="s">
        <v>11</v>
      </c>
      <c r="E15" s="116">
        <v>1</v>
      </c>
      <c r="F15" s="120">
        <v>13000000</v>
      </c>
      <c r="G15" s="120">
        <v>10250000</v>
      </c>
      <c r="H15" s="116" t="s">
        <v>27</v>
      </c>
    </row>
    <row r="16" spans="1:8" ht="24.65" customHeight="1" thickBot="1" x14ac:dyDescent="0.4">
      <c r="A16" s="119"/>
      <c r="B16" s="5" t="s">
        <v>26</v>
      </c>
      <c r="C16" s="5"/>
      <c r="D16" s="117"/>
      <c r="E16" s="117"/>
      <c r="F16" s="121"/>
      <c r="G16" s="121"/>
      <c r="H16" s="117"/>
    </row>
    <row r="17" spans="1:8" ht="25.5" customHeight="1" x14ac:dyDescent="0.35">
      <c r="A17" s="118">
        <v>1</v>
      </c>
      <c r="B17" s="4" t="s">
        <v>31</v>
      </c>
      <c r="C17" s="4"/>
      <c r="D17" s="118" t="s">
        <v>11</v>
      </c>
      <c r="E17" s="118">
        <v>1</v>
      </c>
      <c r="F17" s="122">
        <v>13000000</v>
      </c>
      <c r="G17" s="122">
        <v>5660000</v>
      </c>
      <c r="H17" s="116" t="s">
        <v>39</v>
      </c>
    </row>
    <row r="18" spans="1:8" ht="25.5" customHeight="1" thickBot="1" x14ac:dyDescent="0.4">
      <c r="A18" s="119"/>
      <c r="B18" s="5" t="s">
        <v>38</v>
      </c>
      <c r="C18" s="5"/>
      <c r="D18" s="119"/>
      <c r="E18" s="119"/>
      <c r="F18" s="123"/>
      <c r="G18" s="123"/>
      <c r="H18" s="117"/>
    </row>
    <row r="19" spans="1:8" ht="25.5" customHeight="1" x14ac:dyDescent="0.35">
      <c r="A19" s="118">
        <v>2</v>
      </c>
      <c r="B19" s="4" t="s">
        <v>31</v>
      </c>
      <c r="C19" s="4"/>
      <c r="D19" s="118" t="s">
        <v>11</v>
      </c>
      <c r="E19" s="118">
        <v>1</v>
      </c>
      <c r="F19" s="122">
        <v>13000000</v>
      </c>
      <c r="G19" s="122">
        <v>5660000</v>
      </c>
      <c r="H19" s="116" t="s">
        <v>40</v>
      </c>
    </row>
    <row r="20" spans="1:8" ht="25.5" customHeight="1" thickBot="1" x14ac:dyDescent="0.4">
      <c r="A20" s="119"/>
      <c r="B20" s="5" t="s">
        <v>38</v>
      </c>
      <c r="C20" s="5"/>
      <c r="D20" s="119"/>
      <c r="E20" s="119"/>
      <c r="F20" s="123"/>
      <c r="G20" s="123"/>
      <c r="H20" s="117"/>
    </row>
    <row r="21" spans="1:8" ht="15.5" thickBot="1" x14ac:dyDescent="0.4">
      <c r="A21" s="8"/>
      <c r="B21" s="9" t="s">
        <v>34</v>
      </c>
      <c r="C21" s="9"/>
      <c r="D21" s="9"/>
      <c r="E21" s="9"/>
      <c r="F21" s="9"/>
      <c r="G21" s="10">
        <f>SUM(G3:G20)</f>
        <v>143000000</v>
      </c>
      <c r="H21" s="9"/>
    </row>
    <row r="22" spans="1:8" ht="18" x14ac:dyDescent="0.35">
      <c r="A22" s="11"/>
    </row>
    <row r="23" spans="1:8" ht="18" x14ac:dyDescent="0.35">
      <c r="A23" s="12"/>
      <c r="G23" s="21">
        <f>G21-H23</f>
        <v>0</v>
      </c>
      <c r="H23" s="19">
        <v>143000000</v>
      </c>
    </row>
    <row r="24" spans="1:8" ht="17.5" x14ac:dyDescent="0.35">
      <c r="A24" s="12"/>
      <c r="G24" s="7">
        <f>H24-G38</f>
        <v>0</v>
      </c>
      <c r="H24" s="20">
        <v>123936100</v>
      </c>
    </row>
    <row r="25" spans="1:8" ht="17.5" x14ac:dyDescent="0.35">
      <c r="A25" s="12"/>
      <c r="G25" s="21"/>
      <c r="H25" s="21">
        <f>SUM(H23:H24)</f>
        <v>266936100</v>
      </c>
    </row>
    <row r="26" spans="1:8" ht="17.5" x14ac:dyDescent="0.35">
      <c r="A26" s="12" t="s">
        <v>35</v>
      </c>
      <c r="B26" t="s">
        <v>92</v>
      </c>
    </row>
    <row r="27" spans="1:8" ht="17.5" x14ac:dyDescent="0.35">
      <c r="A27" s="12" t="s">
        <v>36</v>
      </c>
    </row>
    <row r="28" spans="1:8" ht="18" thickBot="1" x14ac:dyDescent="0.4">
      <c r="A28" s="12"/>
    </row>
    <row r="29" spans="1:8" ht="45.5" thickBot="1" x14ac:dyDescent="0.4">
      <c r="A29" s="13" t="s">
        <v>0</v>
      </c>
      <c r="B29" s="14" t="s">
        <v>1</v>
      </c>
      <c r="C29" s="14"/>
      <c r="D29" s="14" t="s">
        <v>2</v>
      </c>
      <c r="E29" s="14" t="s">
        <v>3</v>
      </c>
      <c r="F29" s="14" t="s">
        <v>4</v>
      </c>
      <c r="G29" s="14" t="s">
        <v>6</v>
      </c>
      <c r="H29" s="14" t="s">
        <v>37</v>
      </c>
    </row>
    <row r="30" spans="1:8" ht="50.5" customHeight="1" thickBot="1" x14ac:dyDescent="0.4">
      <c r="A30" s="22">
        <v>7</v>
      </c>
      <c r="B30" s="6" t="s">
        <v>18</v>
      </c>
      <c r="C30" s="5" t="s">
        <v>19</v>
      </c>
      <c r="D30" s="23" t="s">
        <v>20</v>
      </c>
      <c r="E30" s="23">
        <v>1</v>
      </c>
      <c r="F30" s="24">
        <v>20000000</v>
      </c>
      <c r="G30" s="24">
        <v>19450000</v>
      </c>
      <c r="H30" s="23" t="s">
        <v>23</v>
      </c>
    </row>
    <row r="31" spans="1:8" ht="50.5" customHeight="1" thickBot="1" x14ac:dyDescent="0.4">
      <c r="A31" s="22">
        <v>8</v>
      </c>
      <c r="B31" s="6" t="s">
        <v>18</v>
      </c>
      <c r="C31" s="5" t="s">
        <v>19</v>
      </c>
      <c r="D31" s="23" t="s">
        <v>20</v>
      </c>
      <c r="E31" s="23">
        <v>1</v>
      </c>
      <c r="F31" s="24">
        <v>20000000</v>
      </c>
      <c r="G31" s="24">
        <v>19450000</v>
      </c>
      <c r="H31" s="23" t="s">
        <v>24</v>
      </c>
    </row>
    <row r="32" spans="1:8" ht="50.5" customHeight="1" thickBot="1" x14ac:dyDescent="0.4">
      <c r="A32" s="22">
        <v>11</v>
      </c>
      <c r="B32" s="6" t="s">
        <v>31</v>
      </c>
      <c r="C32" s="5" t="s">
        <v>32</v>
      </c>
      <c r="D32" s="23" t="s">
        <v>11</v>
      </c>
      <c r="E32" s="23">
        <v>1</v>
      </c>
      <c r="F32" s="24">
        <v>13000000</v>
      </c>
      <c r="G32" s="24">
        <f>8850000-13900</f>
        <v>8836100</v>
      </c>
      <c r="H32" s="23" t="s">
        <v>33</v>
      </c>
    </row>
    <row r="33" spans="1:8" ht="50.5" customHeight="1" thickBot="1" x14ac:dyDescent="0.4">
      <c r="A33" s="22">
        <v>10</v>
      </c>
      <c r="B33" s="6" t="s">
        <v>28</v>
      </c>
      <c r="C33" s="5" t="s">
        <v>29</v>
      </c>
      <c r="D33" s="23" t="s">
        <v>11</v>
      </c>
      <c r="E33" s="23">
        <v>1</v>
      </c>
      <c r="F33" s="24">
        <v>13000000</v>
      </c>
      <c r="G33" s="24">
        <v>10250000</v>
      </c>
      <c r="H33" s="23" t="s">
        <v>30</v>
      </c>
    </row>
    <row r="34" spans="1:8" ht="50.5" customHeight="1" thickBot="1" x14ac:dyDescent="0.4">
      <c r="A34" s="22">
        <v>3</v>
      </c>
      <c r="B34" s="6" t="s">
        <v>18</v>
      </c>
      <c r="C34" s="5" t="s">
        <v>19</v>
      </c>
      <c r="D34" s="22" t="s">
        <v>20</v>
      </c>
      <c r="E34" s="22">
        <v>1</v>
      </c>
      <c r="F34" s="25">
        <v>22000000</v>
      </c>
      <c r="G34" s="25">
        <v>19450000</v>
      </c>
      <c r="H34" s="23" t="s">
        <v>41</v>
      </c>
    </row>
    <row r="35" spans="1:8" ht="50.5" customHeight="1" thickBot="1" x14ac:dyDescent="0.4">
      <c r="A35" s="22">
        <v>4</v>
      </c>
      <c r="B35" s="6" t="s">
        <v>18</v>
      </c>
      <c r="C35" s="5" t="s">
        <v>19</v>
      </c>
      <c r="D35" s="22" t="s">
        <v>20</v>
      </c>
      <c r="E35" s="22">
        <v>1</v>
      </c>
      <c r="F35" s="25">
        <v>22000000</v>
      </c>
      <c r="G35" s="25">
        <v>19450000</v>
      </c>
      <c r="H35" s="23" t="s">
        <v>42</v>
      </c>
    </row>
    <row r="36" spans="1:8" ht="50.5" customHeight="1" thickBot="1" x14ac:dyDescent="0.4">
      <c r="A36" s="22">
        <v>5</v>
      </c>
      <c r="B36" s="6" t="s">
        <v>18</v>
      </c>
      <c r="C36" s="5" t="s">
        <v>19</v>
      </c>
      <c r="D36" s="22" t="s">
        <v>20</v>
      </c>
      <c r="E36" s="22">
        <v>1</v>
      </c>
      <c r="F36" s="25">
        <v>22000000</v>
      </c>
      <c r="G36" s="25">
        <v>19450000</v>
      </c>
      <c r="H36" s="23" t="s">
        <v>42</v>
      </c>
    </row>
    <row r="37" spans="1:8" ht="50.5" customHeight="1" thickBot="1" x14ac:dyDescent="0.4">
      <c r="A37" s="15">
        <v>6</v>
      </c>
      <c r="B37" s="62" t="s">
        <v>93</v>
      </c>
      <c r="C37" s="62" t="s">
        <v>43</v>
      </c>
      <c r="D37" s="16" t="s">
        <v>11</v>
      </c>
      <c r="E37" s="16">
        <v>1</v>
      </c>
      <c r="F37" s="17">
        <v>22000000</v>
      </c>
      <c r="G37" s="17">
        <v>7600000</v>
      </c>
      <c r="H37" s="18" t="s">
        <v>44</v>
      </c>
    </row>
    <row r="38" spans="1:8" ht="25.5" customHeight="1" thickBot="1" x14ac:dyDescent="0.4">
      <c r="A38" s="8"/>
      <c r="B38" s="9" t="s">
        <v>34</v>
      </c>
      <c r="C38" s="9"/>
      <c r="D38" s="9"/>
      <c r="E38" s="9"/>
      <c r="F38" s="9"/>
      <c r="G38" s="10">
        <f>SUM(G30:G37)</f>
        <v>123936100</v>
      </c>
      <c r="H38" s="9"/>
    </row>
  </sheetData>
  <mergeCells count="59">
    <mergeCell ref="H19:H20"/>
    <mergeCell ref="A17:A18"/>
    <mergeCell ref="D17:D18"/>
    <mergeCell ref="E17:E18"/>
    <mergeCell ref="F17:F18"/>
    <mergeCell ref="G17:G18"/>
    <mergeCell ref="H17:H18"/>
    <mergeCell ref="A19:A20"/>
    <mergeCell ref="D19:D20"/>
    <mergeCell ref="E19:E20"/>
    <mergeCell ref="F19:F20"/>
    <mergeCell ref="G19:G20"/>
    <mergeCell ref="H7:H8"/>
    <mergeCell ref="A7:A8"/>
    <mergeCell ref="H15:H16"/>
    <mergeCell ref="A13:A14"/>
    <mergeCell ref="D13:D14"/>
    <mergeCell ref="E13:E14"/>
    <mergeCell ref="F13:F14"/>
    <mergeCell ref="G13:G14"/>
    <mergeCell ref="H13:H14"/>
    <mergeCell ref="A15:A16"/>
    <mergeCell ref="D15:D16"/>
    <mergeCell ref="E15:E16"/>
    <mergeCell ref="F15:F16"/>
    <mergeCell ref="G15:G16"/>
    <mergeCell ref="H11:H12"/>
    <mergeCell ref="A9:A10"/>
    <mergeCell ref="D9:D10"/>
    <mergeCell ref="E9:E10"/>
    <mergeCell ref="F9:F10"/>
    <mergeCell ref="G9:G10"/>
    <mergeCell ref="H9:H10"/>
    <mergeCell ref="A11:A12"/>
    <mergeCell ref="D11:D12"/>
    <mergeCell ref="E11:E12"/>
    <mergeCell ref="F11:F12"/>
    <mergeCell ref="G11:G12"/>
    <mergeCell ref="E3:E4"/>
    <mergeCell ref="F3:F4"/>
    <mergeCell ref="G3:G4"/>
    <mergeCell ref="F7:F8"/>
    <mergeCell ref="G7:G8"/>
    <mergeCell ref="H1:H2"/>
    <mergeCell ref="D7:D8"/>
    <mergeCell ref="E7:E8"/>
    <mergeCell ref="A1:A2"/>
    <mergeCell ref="B1:B2"/>
    <mergeCell ref="D1:D2"/>
    <mergeCell ref="E1:E2"/>
    <mergeCell ref="H3:H4"/>
    <mergeCell ref="A5:A6"/>
    <mergeCell ref="D5:D6"/>
    <mergeCell ref="E5:E6"/>
    <mergeCell ref="F5:F6"/>
    <mergeCell ref="G5:G6"/>
    <mergeCell ref="H5:H6"/>
    <mergeCell ref="A3:A4"/>
    <mergeCell ref="D3: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8"/>
  <sheetViews>
    <sheetView topLeftCell="B12" workbookViewId="0">
      <selection activeCell="G6" sqref="G6:G17"/>
    </sheetView>
  </sheetViews>
  <sheetFormatPr defaultRowHeight="14.5" x14ac:dyDescent="0.35"/>
  <cols>
    <col min="2" max="3" width="52.7265625" customWidth="1"/>
    <col min="5" max="5" width="9.36328125" customWidth="1"/>
    <col min="6" max="6" width="16.26953125" customWidth="1"/>
    <col min="7" max="7" width="24.453125" customWidth="1"/>
    <col min="8" max="8" width="24.6328125" customWidth="1"/>
    <col min="9" max="9" width="16.36328125" customWidth="1"/>
  </cols>
  <sheetData>
    <row r="1" spans="1:13" x14ac:dyDescent="0.35">
      <c r="A1" s="39" t="s">
        <v>59</v>
      </c>
      <c r="B1" s="38"/>
      <c r="C1" s="38"/>
      <c r="D1" s="38"/>
      <c r="E1" s="38"/>
      <c r="F1" s="38"/>
      <c r="G1" s="38"/>
      <c r="H1" s="38"/>
      <c r="I1" s="38"/>
      <c r="J1" s="38"/>
      <c r="K1" s="38"/>
      <c r="L1" s="38"/>
      <c r="M1" s="38"/>
    </row>
    <row r="2" spans="1:13" ht="15.5" x14ac:dyDescent="0.35">
      <c r="A2" s="124" t="s">
        <v>60</v>
      </c>
      <c r="B2" s="125"/>
      <c r="C2" s="125"/>
      <c r="D2" s="125"/>
      <c r="E2" s="125"/>
      <c r="F2" s="125"/>
      <c r="G2" s="125"/>
      <c r="H2" s="125"/>
      <c r="I2" s="125"/>
      <c r="J2" s="125"/>
      <c r="K2" s="125"/>
      <c r="L2" s="125"/>
      <c r="M2" s="125"/>
    </row>
    <row r="3" spans="1:13" ht="15.5" x14ac:dyDescent="0.35">
      <c r="A3" s="126" t="s">
        <v>61</v>
      </c>
      <c r="B3" s="126"/>
      <c r="C3" s="126"/>
      <c r="D3" s="126"/>
      <c r="E3" s="126"/>
      <c r="F3" s="126"/>
      <c r="G3" s="126"/>
      <c r="H3" s="126"/>
      <c r="I3" s="126"/>
      <c r="J3" s="126"/>
      <c r="K3" s="126"/>
      <c r="L3" s="126"/>
      <c r="M3" s="126"/>
    </row>
    <row r="4" spans="1:13" ht="30" x14ac:dyDescent="0.35">
      <c r="A4" s="127" t="s">
        <v>0</v>
      </c>
      <c r="B4" s="127" t="s">
        <v>1</v>
      </c>
      <c r="C4" s="27" t="s">
        <v>62</v>
      </c>
      <c r="D4" s="127" t="s">
        <v>2</v>
      </c>
      <c r="E4" s="127" t="s">
        <v>63</v>
      </c>
      <c r="F4" s="27" t="s">
        <v>4</v>
      </c>
      <c r="G4" s="27" t="s">
        <v>57</v>
      </c>
      <c r="H4" s="127" t="s">
        <v>8</v>
      </c>
    </row>
    <row r="5" spans="1:13" ht="31" x14ac:dyDescent="0.35">
      <c r="A5" s="127"/>
      <c r="B5" s="127"/>
      <c r="C5" s="27"/>
      <c r="D5" s="127"/>
      <c r="E5" s="127"/>
      <c r="F5" s="28" t="s">
        <v>5</v>
      </c>
      <c r="G5" s="28" t="s">
        <v>7</v>
      </c>
      <c r="H5" s="127"/>
    </row>
    <row r="6" spans="1:13" ht="25.5" customHeight="1" x14ac:dyDescent="0.35">
      <c r="A6" s="27" t="s">
        <v>45</v>
      </c>
      <c r="B6" s="27" t="s">
        <v>46</v>
      </c>
      <c r="C6" s="27"/>
      <c r="D6" s="27"/>
      <c r="E6" s="27"/>
      <c r="F6" s="28"/>
      <c r="G6" s="29">
        <f>SUM(G7:G13)</f>
        <v>131680000</v>
      </c>
      <c r="H6" s="27"/>
    </row>
    <row r="7" spans="1:13" ht="61.5" x14ac:dyDescent="0.35">
      <c r="A7" s="30">
        <v>1</v>
      </c>
      <c r="B7" s="31" t="s">
        <v>52</v>
      </c>
      <c r="C7" s="31"/>
      <c r="D7" s="32" t="s">
        <v>11</v>
      </c>
      <c r="E7" s="32">
        <v>1</v>
      </c>
      <c r="F7" s="33">
        <v>25000000</v>
      </c>
      <c r="G7" s="33">
        <v>23530000</v>
      </c>
      <c r="H7" s="32" t="s">
        <v>12</v>
      </c>
    </row>
    <row r="8" spans="1:13" ht="61.5" x14ac:dyDescent="0.35">
      <c r="A8" s="30">
        <v>2</v>
      </c>
      <c r="B8" s="31" t="s">
        <v>53</v>
      </c>
      <c r="C8" s="31"/>
      <c r="D8" s="32" t="s">
        <v>11</v>
      </c>
      <c r="E8" s="32">
        <v>1</v>
      </c>
      <c r="F8" s="33">
        <v>20000000</v>
      </c>
      <c r="G8" s="33">
        <v>20000000</v>
      </c>
      <c r="H8" s="32" t="s">
        <v>14</v>
      </c>
    </row>
    <row r="9" spans="1:13" ht="61.5" x14ac:dyDescent="0.35">
      <c r="A9" s="30">
        <v>3</v>
      </c>
      <c r="B9" s="31" t="s">
        <v>54</v>
      </c>
      <c r="C9" s="31"/>
      <c r="D9" s="32" t="s">
        <v>20</v>
      </c>
      <c r="E9" s="32">
        <v>1</v>
      </c>
      <c r="F9" s="33">
        <v>20000000</v>
      </c>
      <c r="G9" s="33">
        <v>19450000</v>
      </c>
      <c r="H9" s="32" t="s">
        <v>21</v>
      </c>
    </row>
    <row r="10" spans="1:13" ht="61.5" x14ac:dyDescent="0.35">
      <c r="A10" s="30">
        <v>4</v>
      </c>
      <c r="B10" s="31" t="s">
        <v>54</v>
      </c>
      <c r="C10" s="31"/>
      <c r="D10" s="32" t="s">
        <v>20</v>
      </c>
      <c r="E10" s="32">
        <v>1</v>
      </c>
      <c r="F10" s="33">
        <v>20000000</v>
      </c>
      <c r="G10" s="33">
        <v>19450000</v>
      </c>
      <c r="H10" s="32" t="s">
        <v>22</v>
      </c>
    </row>
    <row r="11" spans="1:13" ht="61.5" x14ac:dyDescent="0.35">
      <c r="A11" s="30">
        <v>5</v>
      </c>
      <c r="B11" s="31" t="s">
        <v>55</v>
      </c>
      <c r="C11" s="31"/>
      <c r="D11" s="32" t="s">
        <v>11</v>
      </c>
      <c r="E11" s="32">
        <v>1</v>
      </c>
      <c r="F11" s="33">
        <v>20000000</v>
      </c>
      <c r="G11" s="33">
        <v>19500000</v>
      </c>
      <c r="H11" s="32" t="s">
        <v>16</v>
      </c>
    </row>
    <row r="12" spans="1:13" ht="61.5" x14ac:dyDescent="0.35">
      <c r="A12" s="30">
        <v>6</v>
      </c>
      <c r="B12" s="31" t="s">
        <v>55</v>
      </c>
      <c r="C12" s="31"/>
      <c r="D12" s="32" t="s">
        <v>11</v>
      </c>
      <c r="E12" s="32">
        <v>1</v>
      </c>
      <c r="F12" s="33">
        <v>20000000</v>
      </c>
      <c r="G12" s="33">
        <v>19500000</v>
      </c>
      <c r="H12" s="32" t="s">
        <v>17</v>
      </c>
    </row>
    <row r="13" spans="1:13" ht="46" x14ac:dyDescent="0.35">
      <c r="A13" s="30">
        <v>7</v>
      </c>
      <c r="B13" s="31" t="s">
        <v>56</v>
      </c>
      <c r="C13" s="31"/>
      <c r="D13" s="32" t="s">
        <v>11</v>
      </c>
      <c r="E13" s="32">
        <v>1</v>
      </c>
      <c r="F13" s="33">
        <v>13000000</v>
      </c>
      <c r="G13" s="33">
        <v>10250000</v>
      </c>
      <c r="H13" s="32" t="s">
        <v>27</v>
      </c>
    </row>
    <row r="14" spans="1:13" s="26" customFormat="1" ht="24.65" customHeight="1" x14ac:dyDescent="0.35">
      <c r="A14" s="27" t="s">
        <v>47</v>
      </c>
      <c r="B14" s="31" t="s">
        <v>48</v>
      </c>
      <c r="C14" s="31"/>
      <c r="D14" s="31"/>
      <c r="E14" s="31"/>
      <c r="F14" s="34"/>
      <c r="G14" s="34">
        <f>G15+G16</f>
        <v>11320000</v>
      </c>
      <c r="H14" s="31"/>
    </row>
    <row r="15" spans="1:13" ht="48" customHeight="1" x14ac:dyDescent="0.35">
      <c r="A15" s="30">
        <v>1</v>
      </c>
      <c r="B15" s="31" t="s">
        <v>49</v>
      </c>
      <c r="C15" s="31"/>
      <c r="D15" s="30" t="s">
        <v>11</v>
      </c>
      <c r="E15" s="30">
        <v>1</v>
      </c>
      <c r="F15" s="35">
        <v>13000000</v>
      </c>
      <c r="G15" s="35">
        <v>5660000</v>
      </c>
      <c r="H15" s="32" t="s">
        <v>50</v>
      </c>
    </row>
    <row r="16" spans="1:13" ht="48" customHeight="1" x14ac:dyDescent="0.35">
      <c r="A16" s="30">
        <v>2</v>
      </c>
      <c r="B16" s="31" t="s">
        <v>49</v>
      </c>
      <c r="C16" s="31"/>
      <c r="D16" s="30" t="s">
        <v>11</v>
      </c>
      <c r="E16" s="30">
        <v>1</v>
      </c>
      <c r="F16" s="35">
        <v>13000000</v>
      </c>
      <c r="G16" s="35">
        <v>5660000</v>
      </c>
      <c r="H16" s="32" t="s">
        <v>51</v>
      </c>
    </row>
    <row r="17" spans="1:8" ht="23.5" customHeight="1" x14ac:dyDescent="0.35">
      <c r="A17" s="27"/>
      <c r="B17" s="27" t="s">
        <v>34</v>
      </c>
      <c r="C17" s="27"/>
      <c r="D17" s="27"/>
      <c r="E17" s="27"/>
      <c r="F17" s="27"/>
      <c r="G17" s="36">
        <f>G14+G6</f>
        <v>143000000</v>
      </c>
      <c r="H17" s="27"/>
    </row>
    <row r="18" spans="1:8" ht="28" customHeight="1" x14ac:dyDescent="0.35">
      <c r="B18" s="37" t="s">
        <v>58</v>
      </c>
      <c r="C18" s="40"/>
    </row>
  </sheetData>
  <mergeCells count="7">
    <mergeCell ref="A2:M2"/>
    <mergeCell ref="A3:M3"/>
    <mergeCell ref="A4:A5"/>
    <mergeCell ref="B4:B5"/>
    <mergeCell ref="D4:D5"/>
    <mergeCell ref="E4:E5"/>
    <mergeCell ref="H4: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NS</vt:lpstr>
      <vt:lpstr>Mua sắm-123</vt:lpstr>
      <vt:lpstr>Mua sắm- 143</vt:lpstr>
      <vt:lpstr>123tr</vt:lpstr>
      <vt:lpstr>143tr</vt:lpstr>
      <vt:lpstr>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ntgiangbackan@gmail.com</dc:creator>
  <cp:lastModifiedBy>ntgiangbackan@gmail.com</cp:lastModifiedBy>
  <cp:lastPrinted>2025-11-30T13:36:03Z</cp:lastPrinted>
  <dcterms:created xsi:type="dcterms:W3CDTF">2025-11-26T02:45:42Z</dcterms:created>
  <dcterms:modified xsi:type="dcterms:W3CDTF">2025-12-02T01:02:03Z</dcterms:modified>
</cp:coreProperties>
</file>